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mc:AlternateContent xmlns:mc="http://schemas.openxmlformats.org/markup-compatibility/2006">
    <mc:Choice Requires="x15">
      <x15ac:absPath xmlns:x15ac="http://schemas.microsoft.com/office/spreadsheetml/2010/11/ac" url="https://edusakky-my.sharepoint.com/personal/mika_mujunen_sakky_fi/Documents/Työ Sakky/www/nettilaskurit/"/>
    </mc:Choice>
  </mc:AlternateContent>
  <xr:revisionPtr revIDLastSave="1270" documentId="8B3688AB76622414B81752D235CBA3B4102E1F4E" xr6:coauthVersionLast="47" xr6:coauthVersionMax="47" xr10:uidLastSave="{597F48FC-ECEE-4FFF-85DB-7C6D7A687E94}"/>
  <bookViews>
    <workbookView xWindow="38280" yWindow="-120" windowWidth="29040" windowHeight="15720" xr2:uid="{00000000-000D-0000-FFFF-FFFF00000000}"/>
  </bookViews>
  <sheets>
    <sheet name="Ohjeet" sheetId="11" r:id="rId1"/>
    <sheet name="Tulot" sheetId="1" r:id="rId2"/>
    <sheet name="Menot" sheetId="7" r:id="rId3"/>
    <sheet name="Poistot, lainat, muut" sheetId="10" r:id="rId4"/>
    <sheet name="Ajopäiväkirja" sheetId="14" r:id="rId5"/>
    <sheet name="Tulos ja verolomake" sheetId="8" r:id="rId6"/>
    <sheet name="Metsävähennys" sheetId="12" r:id="rId7"/>
    <sheet name="Hankintatyön laskeminen" sheetId="13" r:id="rId8"/>
    <sheet name="Tilinumerot" sheetId="9" r:id="rId9"/>
    <sheet name="Koodiselitteet" sheetId="5" r:id="rId10"/>
    <sheet name="Erotus" sheetId="4" state="hidden" r:id="rId11"/>
  </sheets>
  <definedNames>
    <definedName name="_xlnm.Print_Area" localSheetId="4">Ajopäiväkirja!$A$1:$K$50</definedName>
    <definedName name="_xlnm.Print_Area" localSheetId="2">Menot!$A$1:$Y$152</definedName>
    <definedName name="_xlnm.Print_Area" localSheetId="1">Tulot!$A$1:$W$153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 i="1" l="1"/>
  <c r="D1" i="14" s="1"/>
  <c r="L34" i="12"/>
  <c r="N31" i="12"/>
  <c r="N32" i="12" s="1"/>
  <c r="L7" i="12"/>
  <c r="M7" i="12" s="1"/>
  <c r="H8" i="12"/>
  <c r="H9" i="12"/>
  <c r="H10" i="12"/>
  <c r="H11" i="12"/>
  <c r="H12" i="12"/>
  <c r="H13" i="12"/>
  <c r="H14" i="12"/>
  <c r="H15" i="12"/>
  <c r="H16" i="12"/>
  <c r="H17" i="12"/>
  <c r="H18" i="12"/>
  <c r="H19" i="12"/>
  <c r="H7" i="12"/>
  <c r="G65" i="10"/>
  <c r="E9" i="8"/>
  <c r="E8" i="8"/>
  <c r="E7" i="8"/>
  <c r="E6" i="8"/>
  <c r="E5" i="8"/>
  <c r="E4" i="8"/>
  <c r="D4" i="14"/>
  <c r="A150" i="1"/>
  <c r="A150" i="7"/>
  <c r="A151" i="1"/>
  <c r="A151" i="7"/>
  <c r="D2" i="7"/>
  <c r="B2" i="7"/>
  <c r="H45" i="14"/>
  <c r="J33" i="14"/>
  <c r="J34" i="14"/>
  <c r="J35" i="14"/>
  <c r="J36" i="14"/>
  <c r="J37" i="14"/>
  <c r="E77" i="8"/>
  <c r="E78" i="8"/>
  <c r="E79" i="8"/>
  <c r="E80" i="8"/>
  <c r="E81" i="8"/>
  <c r="E82" i="8"/>
  <c r="E83" i="8"/>
  <c r="E84" i="8"/>
  <c r="E85" i="8"/>
  <c r="E86" i="8"/>
  <c r="E87" i="8"/>
  <c r="E88" i="8"/>
  <c r="E89" i="8"/>
  <c r="E90" i="8"/>
  <c r="E91" i="8"/>
  <c r="E92" i="8"/>
  <c r="E93" i="8"/>
  <c r="E94" i="8"/>
  <c r="E95" i="8"/>
  <c r="E96" i="8"/>
  <c r="E97" i="8"/>
  <c r="E98" i="8"/>
  <c r="E99" i="8"/>
  <c r="E100" i="8"/>
  <c r="E101" i="8"/>
  <c r="E102" i="8"/>
  <c r="E76" i="8"/>
  <c r="E63" i="8"/>
  <c r="E64" i="8"/>
  <c r="E65" i="8"/>
  <c r="E66" i="8"/>
  <c r="E67" i="8"/>
  <c r="E68" i="8"/>
  <c r="E69" i="8"/>
  <c r="E70" i="8"/>
  <c r="E71" i="8"/>
  <c r="E72" i="8"/>
  <c r="E73" i="8"/>
  <c r="E47" i="8"/>
  <c r="E48" i="8"/>
  <c r="E49" i="8"/>
  <c r="E50" i="8"/>
  <c r="E51" i="8"/>
  <c r="E52" i="8"/>
  <c r="E53" i="8"/>
  <c r="E54" i="8"/>
  <c r="E55" i="8"/>
  <c r="E56" i="8"/>
  <c r="E57" i="8"/>
  <c r="E58" i="8"/>
  <c r="E59" i="8"/>
  <c r="E60" i="8"/>
  <c r="E61" i="8"/>
  <c r="E62" i="8"/>
  <c r="E46" i="8"/>
  <c r="K65" i="10"/>
  <c r="K66" i="10"/>
  <c r="J7" i="14"/>
  <c r="J44" i="14"/>
  <c r="J43" i="14"/>
  <c r="J42" i="14"/>
  <c r="J41" i="14"/>
  <c r="J40" i="14"/>
  <c r="J39" i="14"/>
  <c r="J38" i="14"/>
  <c r="J32" i="14"/>
  <c r="J31" i="14"/>
  <c r="J30" i="14"/>
  <c r="J29" i="14"/>
  <c r="J28" i="14"/>
  <c r="J27" i="14"/>
  <c r="J26" i="14"/>
  <c r="J25" i="14"/>
  <c r="J24" i="14"/>
  <c r="J23" i="14"/>
  <c r="J22" i="14"/>
  <c r="J21" i="14"/>
  <c r="J20" i="14"/>
  <c r="J19" i="14"/>
  <c r="J18" i="14"/>
  <c r="J17" i="14"/>
  <c r="J16" i="14"/>
  <c r="J15" i="14"/>
  <c r="J14" i="14"/>
  <c r="J13" i="14"/>
  <c r="J12" i="14"/>
  <c r="J11" i="14"/>
  <c r="J10" i="14"/>
  <c r="J9" i="14"/>
  <c r="J8" i="14"/>
  <c r="J6" i="14"/>
  <c r="J45" i="14" s="1"/>
  <c r="A6" i="14" l="1"/>
  <c r="B6" i="14" s="1"/>
  <c r="I45" i="14"/>
  <c r="A152" i="7"/>
  <c r="A3" i="7" s="1"/>
  <c r="A3" i="1"/>
  <c r="L65" i="10"/>
  <c r="E22" i="13"/>
  <c r="E21" i="13"/>
  <c r="M18" i="13"/>
  <c r="G18" i="13"/>
  <c r="D19" i="8" l="1"/>
  <c r="M9" i="12"/>
  <c r="M10" i="12"/>
  <c r="M11" i="12"/>
  <c r="M12" i="12"/>
  <c r="M13" i="12"/>
  <c r="M14" i="12"/>
  <c r="M15" i="12"/>
  <c r="M16" i="12"/>
  <c r="M17" i="12"/>
  <c r="M18" i="12"/>
  <c r="K4" i="8"/>
  <c r="J7" i="13" l="1"/>
  <c r="J8" i="13"/>
  <c r="J9" i="13"/>
  <c r="J10" i="13"/>
  <c r="E7" i="13"/>
  <c r="E8" i="13"/>
  <c r="E9" i="13"/>
  <c r="E10" i="13"/>
  <c r="H16" i="13"/>
  <c r="C16" i="13"/>
  <c r="J15" i="13"/>
  <c r="J14" i="13"/>
  <c r="J13" i="13"/>
  <c r="J12" i="13"/>
  <c r="J11" i="13"/>
  <c r="J6" i="13"/>
  <c r="J5" i="13"/>
  <c r="E6" i="13"/>
  <c r="E11" i="13"/>
  <c r="E12" i="13"/>
  <c r="E13" i="13"/>
  <c r="E14" i="13"/>
  <c r="E15" i="13"/>
  <c r="E5" i="13"/>
  <c r="E20" i="13" l="1"/>
  <c r="E19" i="13"/>
  <c r="E16" i="13"/>
  <c r="K6" i="13"/>
  <c r="L6" i="13" s="1"/>
  <c r="K10" i="13"/>
  <c r="L10" i="13" s="1"/>
  <c r="K14" i="13"/>
  <c r="L14" i="13" s="1"/>
  <c r="K11" i="13"/>
  <c r="L11" i="13" s="1"/>
  <c r="K15" i="13"/>
  <c r="L15" i="13" s="1"/>
  <c r="K7" i="13"/>
  <c r="L7" i="13" s="1"/>
  <c r="K8" i="13"/>
  <c r="L8" i="13" s="1"/>
  <c r="K12" i="13"/>
  <c r="L12" i="13" s="1"/>
  <c r="K5" i="13"/>
  <c r="L5" i="13" s="1"/>
  <c r="K9" i="13"/>
  <c r="L9" i="13" s="1"/>
  <c r="K13" i="13"/>
  <c r="L13" i="13" s="1"/>
  <c r="F6" i="13"/>
  <c r="G6" i="13" s="1"/>
  <c r="F10" i="13"/>
  <c r="G10" i="13" s="1"/>
  <c r="F14" i="13"/>
  <c r="G14" i="13" s="1"/>
  <c r="F7" i="13"/>
  <c r="G7" i="13" s="1"/>
  <c r="F11" i="13"/>
  <c r="G11" i="13" s="1"/>
  <c r="F15" i="13"/>
  <c r="F8" i="13"/>
  <c r="G8" i="13" s="1"/>
  <c r="F12" i="13"/>
  <c r="G12" i="13" s="1"/>
  <c r="F5" i="13"/>
  <c r="G5" i="13" s="1"/>
  <c r="F9" i="13"/>
  <c r="G9" i="13" s="1"/>
  <c r="F13" i="13"/>
  <c r="G13" i="13" s="1"/>
  <c r="G15" i="13"/>
  <c r="D17" i="8"/>
  <c r="M8" i="12"/>
  <c r="K31" i="12"/>
  <c r="O34" i="12" s="1"/>
  <c r="K22" i="12"/>
  <c r="N34" i="12" l="1"/>
  <c r="L20" i="12"/>
  <c r="L21" i="12" s="1"/>
  <c r="L22" i="12" s="1"/>
  <c r="L23" i="12" s="1"/>
  <c r="L24" i="12" s="1"/>
  <c r="L25" i="12" s="1"/>
  <c r="L26" i="12" s="1"/>
  <c r="L27" i="12" s="1"/>
  <c r="L28" i="12" s="1"/>
  <c r="L29" i="12" s="1"/>
  <c r="L30" i="12" s="1"/>
  <c r="M19" i="12"/>
  <c r="D18" i="8"/>
  <c r="M7" i="13"/>
  <c r="G17" i="13"/>
  <c r="G16" i="13"/>
  <c r="M9" i="13"/>
  <c r="M13" i="13"/>
  <c r="M8" i="13"/>
  <c r="M15" i="13"/>
  <c r="M14" i="13"/>
  <c r="M11" i="13"/>
  <c r="M10" i="13"/>
  <c r="M5" i="13"/>
  <c r="M6" i="13"/>
  <c r="M12" i="13"/>
  <c r="J16" i="13"/>
  <c r="A3" i="8"/>
  <c r="M17" i="13" l="1"/>
  <c r="N17" i="13" s="1"/>
  <c r="N18" i="13"/>
  <c r="L16" i="13"/>
  <c r="M16" i="13"/>
  <c r="F38" i="10"/>
  <c r="H38" i="10" s="1"/>
  <c r="F37" i="10"/>
  <c r="F36" i="10"/>
  <c r="F35" i="10"/>
  <c r="H35" i="10" s="1"/>
  <c r="I35" i="10" s="1"/>
  <c r="F34" i="10"/>
  <c r="F33" i="10"/>
  <c r="F21" i="10"/>
  <c r="F22" i="10"/>
  <c r="F23" i="10"/>
  <c r="F24" i="10"/>
  <c r="F25" i="10"/>
  <c r="F26" i="10"/>
  <c r="A27" i="8"/>
  <c r="A26" i="8"/>
  <c r="A25" i="8"/>
  <c r="A24" i="8"/>
  <c r="A23" i="8"/>
  <c r="A22" i="8"/>
  <c r="A21" i="8"/>
  <c r="A20" i="8"/>
  <c r="N22" i="12"/>
  <c r="J8" i="12"/>
  <c r="O8" i="12" s="1"/>
  <c r="J9" i="12"/>
  <c r="O9" i="12" s="1"/>
  <c r="J10" i="12"/>
  <c r="O10" i="12" s="1"/>
  <c r="J11" i="12"/>
  <c r="O11" i="12" s="1"/>
  <c r="J12" i="12"/>
  <c r="O12" i="12" s="1"/>
  <c r="J13" i="12"/>
  <c r="O13" i="12" s="1"/>
  <c r="J14" i="12"/>
  <c r="O14" i="12" s="1"/>
  <c r="J15" i="12"/>
  <c r="O15" i="12" s="1"/>
  <c r="J16" i="12"/>
  <c r="O16" i="12" s="1"/>
  <c r="J17" i="12"/>
  <c r="O17" i="12" s="1"/>
  <c r="J18" i="12"/>
  <c r="O18" i="12" s="1"/>
  <c r="J19" i="12"/>
  <c r="O19" i="12" s="1"/>
  <c r="H20" i="12"/>
  <c r="J20" i="12" s="1"/>
  <c r="O20" i="12" s="1"/>
  <c r="H21" i="12"/>
  <c r="J21" i="12" s="1"/>
  <c r="O21" i="12" s="1"/>
  <c r="J7" i="12"/>
  <c r="O7" i="12" s="1"/>
  <c r="O31" i="12" l="1"/>
  <c r="H34" i="10"/>
  <c r="I34" i="10" s="1"/>
  <c r="I38" i="10"/>
  <c r="N19" i="13"/>
  <c r="H33" i="10"/>
  <c r="I33" i="10" s="1"/>
  <c r="H37" i="10"/>
  <c r="I37" i="10" s="1"/>
  <c r="H36" i="10"/>
  <c r="I36" i="10" s="1"/>
  <c r="F8" i="10"/>
  <c r="F9" i="10"/>
  <c r="F10" i="10"/>
  <c r="F11" i="10"/>
  <c r="F12" i="10"/>
  <c r="F13" i="10"/>
  <c r="F7" i="10"/>
  <c r="I4" i="8" l="1"/>
  <c r="AA7" i="1"/>
  <c r="B20" i="8"/>
  <c r="B21" i="8" s="1"/>
  <c r="B22" i="8" s="1"/>
  <c r="B23" i="8" s="1"/>
  <c r="B24" i="8" s="1"/>
  <c r="B25" i="8" s="1"/>
  <c r="B26" i="8" s="1"/>
  <c r="B27" i="8" s="1"/>
  <c r="K5" i="8" l="1"/>
  <c r="I5" i="8"/>
  <c r="H1" i="7" l="1"/>
  <c r="F1" i="7"/>
  <c r="G1" i="7"/>
  <c r="E1" i="7"/>
  <c r="L1" i="1" l="1"/>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AA32" i="7"/>
  <c r="AA33" i="7"/>
  <c r="AA34" i="7"/>
  <c r="AA35" i="7"/>
  <c r="AA36" i="7"/>
  <c r="AA37" i="7"/>
  <c r="AA38" i="7"/>
  <c r="AA39" i="7"/>
  <c r="AA40" i="7"/>
  <c r="AA41" i="7"/>
  <c r="AA42" i="7"/>
  <c r="AA43" i="7"/>
  <c r="AA44" i="7"/>
  <c r="AA45" i="7"/>
  <c r="AA46" i="7"/>
  <c r="AA47" i="7"/>
  <c r="AA48" i="7"/>
  <c r="AA49" i="7"/>
  <c r="AA50" i="7"/>
  <c r="AA51" i="7"/>
  <c r="AA52" i="7"/>
  <c r="AA53" i="7"/>
  <c r="AA54" i="7"/>
  <c r="AA55" i="7"/>
  <c r="AA56" i="7"/>
  <c r="AA57" i="7"/>
  <c r="AA58" i="7"/>
  <c r="AA59" i="7"/>
  <c r="AA60" i="7"/>
  <c r="AA61" i="7"/>
  <c r="AA62" i="7"/>
  <c r="AA63" i="7"/>
  <c r="AA64" i="7"/>
  <c r="AA65" i="7"/>
  <c r="AA66" i="7"/>
  <c r="AA67" i="7"/>
  <c r="AA68" i="7"/>
  <c r="AA69" i="7"/>
  <c r="AA70" i="7"/>
  <c r="AA71" i="7"/>
  <c r="AA72" i="7"/>
  <c r="AA73" i="7"/>
  <c r="AA74" i="7"/>
  <c r="AA75" i="7"/>
  <c r="AA76" i="7"/>
  <c r="AA77" i="7"/>
  <c r="AA78" i="7"/>
  <c r="AA79" i="7"/>
  <c r="AA80" i="7"/>
  <c r="AA81" i="7"/>
  <c r="AA82" i="7"/>
  <c r="AA83" i="7"/>
  <c r="AA84" i="7"/>
  <c r="AA85" i="7"/>
  <c r="AA86" i="7"/>
  <c r="AA87" i="7"/>
  <c r="AA88" i="7"/>
  <c r="AA89" i="7"/>
  <c r="AA90" i="7"/>
  <c r="AA91" i="7"/>
  <c r="AA92" i="7"/>
  <c r="AA93" i="7"/>
  <c r="AA94" i="7"/>
  <c r="AA95" i="7"/>
  <c r="AA96" i="7"/>
  <c r="AA97" i="7"/>
  <c r="AA98" i="7"/>
  <c r="AA99" i="7"/>
  <c r="AA100" i="7"/>
  <c r="AA101" i="7"/>
  <c r="AA102" i="7"/>
  <c r="AA103" i="7"/>
  <c r="AA104" i="7"/>
  <c r="AA105" i="7"/>
  <c r="AA106" i="7"/>
  <c r="AA107" i="7"/>
  <c r="AA108" i="7"/>
  <c r="AA109" i="7"/>
  <c r="AA110" i="7"/>
  <c r="AA111" i="7"/>
  <c r="AA112" i="7"/>
  <c r="AA113" i="7"/>
  <c r="AA114" i="7"/>
  <c r="AA115" i="7"/>
  <c r="AA116" i="7"/>
  <c r="AA117" i="7"/>
  <c r="AA118" i="7"/>
  <c r="AA119" i="7"/>
  <c r="AA120" i="7"/>
  <c r="AA121" i="7"/>
  <c r="AA122" i="7"/>
  <c r="AA123" i="7"/>
  <c r="AA124" i="7"/>
  <c r="AA125" i="7"/>
  <c r="AA126" i="7"/>
  <c r="AA127" i="7"/>
  <c r="AA128" i="7"/>
  <c r="AA129" i="7"/>
  <c r="AA130" i="7"/>
  <c r="AA131" i="7"/>
  <c r="AA132" i="7"/>
  <c r="AA133" i="7"/>
  <c r="AA134" i="7"/>
  <c r="AA135" i="7"/>
  <c r="AA136" i="7"/>
  <c r="AA137" i="7"/>
  <c r="AA138" i="7"/>
  <c r="AA139" i="7"/>
  <c r="AA140" i="7"/>
  <c r="AA141" i="7"/>
  <c r="AA142" i="7"/>
  <c r="AA143" i="7"/>
  <c r="AA144" i="7"/>
  <c r="AA145" i="7"/>
  <c r="AA146" i="7"/>
  <c r="AA147" i="7"/>
  <c r="AA148" i="7"/>
  <c r="AA149" i="7"/>
  <c r="AA5" i="7"/>
  <c r="AA149" i="1"/>
  <c r="AA6"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5" i="1"/>
  <c r="A97" i="8"/>
  <c r="C97" i="8" s="1"/>
  <c r="D97" i="8" s="1"/>
  <c r="A98" i="8"/>
  <c r="C98" i="8" s="1"/>
  <c r="D98" i="8" s="1"/>
  <c r="A99" i="8"/>
  <c r="C99" i="8" s="1"/>
  <c r="D99" i="8" s="1"/>
  <c r="A100" i="8"/>
  <c r="C100" i="8" s="1"/>
  <c r="D100" i="8" s="1"/>
  <c r="A101" i="8"/>
  <c r="C101" i="8" s="1"/>
  <c r="D101" i="8" s="1"/>
  <c r="A102" i="8"/>
  <c r="C102" i="8" s="1"/>
  <c r="D102" i="8" s="1"/>
  <c r="D103" i="8"/>
  <c r="A77" i="8"/>
  <c r="C77" i="8" s="1"/>
  <c r="A78" i="8"/>
  <c r="C78" i="8" s="1"/>
  <c r="D78" i="8" s="1"/>
  <c r="A79" i="8"/>
  <c r="A80" i="8"/>
  <c r="A81" i="8"/>
  <c r="C81" i="8" s="1"/>
  <c r="D81" i="8" s="1"/>
  <c r="A82" i="8"/>
  <c r="C82" i="8" s="1"/>
  <c r="D82" i="8" s="1"/>
  <c r="A83" i="8"/>
  <c r="C83" i="8" s="1"/>
  <c r="D83" i="8" s="1"/>
  <c r="A84" i="8"/>
  <c r="C84" i="8" s="1"/>
  <c r="D84" i="8" s="1"/>
  <c r="A85" i="8"/>
  <c r="C85" i="8" s="1"/>
  <c r="D85" i="8" s="1"/>
  <c r="A86" i="8"/>
  <c r="C86" i="8" s="1"/>
  <c r="D86" i="8" s="1"/>
  <c r="A87" i="8"/>
  <c r="C87" i="8" s="1"/>
  <c r="D87" i="8" s="1"/>
  <c r="A88" i="8"/>
  <c r="C88" i="8" s="1"/>
  <c r="D88" i="8" s="1"/>
  <c r="A89" i="8"/>
  <c r="C89" i="8" s="1"/>
  <c r="D89" i="8" s="1"/>
  <c r="A90" i="8"/>
  <c r="C90" i="8" s="1"/>
  <c r="D90" i="8" s="1"/>
  <c r="A91" i="8"/>
  <c r="C91" i="8" s="1"/>
  <c r="D91" i="8" s="1"/>
  <c r="A92" i="8"/>
  <c r="C92" i="8" s="1"/>
  <c r="D92" i="8" s="1"/>
  <c r="A93" i="8"/>
  <c r="C93" i="8" s="1"/>
  <c r="D93" i="8" s="1"/>
  <c r="A94" i="8"/>
  <c r="C94" i="8" s="1"/>
  <c r="D94" i="8" s="1"/>
  <c r="A95" i="8"/>
  <c r="C95" i="8" s="1"/>
  <c r="D95" i="8" s="1"/>
  <c r="A96" i="8"/>
  <c r="C96" i="8" s="1"/>
  <c r="D96" i="8" s="1"/>
  <c r="A76" i="8"/>
  <c r="A47" i="8"/>
  <c r="A48" i="8"/>
  <c r="A49" i="8"/>
  <c r="A50" i="8"/>
  <c r="A51" i="8"/>
  <c r="A52" i="8"/>
  <c r="C52" i="8" s="1"/>
  <c r="D52" i="8" s="1"/>
  <c r="A53" i="8"/>
  <c r="C53" i="8" s="1"/>
  <c r="D53" i="8" s="1"/>
  <c r="A54" i="8"/>
  <c r="C54" i="8" s="1"/>
  <c r="D54" i="8" s="1"/>
  <c r="A55" i="8"/>
  <c r="C55" i="8" s="1"/>
  <c r="D55" i="8" s="1"/>
  <c r="A56" i="8"/>
  <c r="A57" i="8"/>
  <c r="C57" i="8" s="1"/>
  <c r="D57" i="8" s="1"/>
  <c r="A58" i="8"/>
  <c r="C58" i="8" s="1"/>
  <c r="D58" i="8" s="1"/>
  <c r="A59" i="8"/>
  <c r="C59" i="8" s="1"/>
  <c r="D59" i="8" s="1"/>
  <c r="A60" i="8"/>
  <c r="C60" i="8" s="1"/>
  <c r="D60" i="8" s="1"/>
  <c r="A61" i="8"/>
  <c r="C61" i="8" s="1"/>
  <c r="D61" i="8" s="1"/>
  <c r="A62" i="8"/>
  <c r="C62" i="8" s="1"/>
  <c r="D62" i="8" s="1"/>
  <c r="A63" i="8"/>
  <c r="C63" i="8" s="1"/>
  <c r="D63" i="8" s="1"/>
  <c r="A64" i="8"/>
  <c r="C64" i="8" s="1"/>
  <c r="D64" i="8" s="1"/>
  <c r="A65" i="8"/>
  <c r="C65" i="8" s="1"/>
  <c r="D65" i="8" s="1"/>
  <c r="A66" i="8"/>
  <c r="C66" i="8" s="1"/>
  <c r="D66" i="8" s="1"/>
  <c r="A67" i="8"/>
  <c r="C67" i="8" s="1"/>
  <c r="D67" i="8" s="1"/>
  <c r="A68" i="8"/>
  <c r="C68" i="8" s="1"/>
  <c r="D68" i="8" s="1"/>
  <c r="A69" i="8"/>
  <c r="C69" i="8" s="1"/>
  <c r="D69" i="8" s="1"/>
  <c r="A70" i="8"/>
  <c r="C70" i="8" s="1"/>
  <c r="D70" i="8" s="1"/>
  <c r="A71" i="8"/>
  <c r="C71" i="8" s="1"/>
  <c r="D71" i="8" s="1"/>
  <c r="A72" i="8"/>
  <c r="C72" i="8" s="1"/>
  <c r="D72" i="8" s="1"/>
  <c r="A73" i="8"/>
  <c r="C73" i="8" s="1"/>
  <c r="D73" i="8" s="1"/>
  <c r="A46" i="8"/>
  <c r="C46" i="8" s="1"/>
  <c r="D46" i="8" s="1"/>
  <c r="H61" i="10"/>
  <c r="G61" i="10"/>
  <c r="I49" i="10"/>
  <c r="I50" i="10"/>
  <c r="I51" i="10"/>
  <c r="I52" i="10"/>
  <c r="I53" i="10"/>
  <c r="I54" i="10"/>
  <c r="I55" i="10"/>
  <c r="I56" i="10"/>
  <c r="I57" i="10"/>
  <c r="I58" i="10"/>
  <c r="I59" i="10"/>
  <c r="I60" i="10"/>
  <c r="I48" i="10"/>
  <c r="H70" i="10"/>
  <c r="H69" i="10"/>
  <c r="H68" i="10"/>
  <c r="H67" i="10"/>
  <c r="H66" i="10"/>
  <c r="H65" i="10"/>
  <c r="C49" i="8" l="1"/>
  <c r="C47" i="8"/>
  <c r="H71" i="10"/>
  <c r="C48" i="8"/>
  <c r="D48" i="8" s="1"/>
  <c r="C51" i="8"/>
  <c r="D51" i="8" s="1"/>
  <c r="C50" i="8"/>
  <c r="D50" i="8" s="1"/>
  <c r="C79" i="8"/>
  <c r="D79" i="8" s="1"/>
  <c r="C80" i="8"/>
  <c r="D80" i="8" s="1"/>
  <c r="I61" i="10"/>
  <c r="C76" i="8"/>
  <c r="C56" i="8"/>
  <c r="D56" i="8" s="1"/>
  <c r="D76" i="8" l="1"/>
  <c r="C104" i="8"/>
  <c r="C28" i="8"/>
  <c r="C74" i="8"/>
  <c r="D74" i="8" s="1"/>
  <c r="D49" i="8" l="1"/>
  <c r="D104" i="8"/>
  <c r="D77" i="8"/>
  <c r="D47" i="8"/>
  <c r="D1" i="7"/>
  <c r="C1" i="7"/>
  <c r="X150" i="7"/>
  <c r="D6" i="10" s="1"/>
  <c r="Y150" i="7"/>
  <c r="D32" i="10" s="1"/>
  <c r="F32" i="10" s="1"/>
  <c r="H32" i="10" s="1"/>
  <c r="X150" i="1"/>
  <c r="Y150" i="1"/>
  <c r="I32" i="10" l="1"/>
  <c r="I39" i="10" s="1"/>
  <c r="H39" i="10"/>
  <c r="C38" i="8" s="1"/>
  <c r="H22" i="10"/>
  <c r="I22" i="10" s="1"/>
  <c r="H26" i="10"/>
  <c r="I26" i="10" s="1"/>
  <c r="H25" i="10"/>
  <c r="I25" i="10" s="1"/>
  <c r="H21" i="10"/>
  <c r="I21" i="10" s="1"/>
  <c r="H13" i="10"/>
  <c r="I13" i="10" s="1"/>
  <c r="H10" i="10"/>
  <c r="I10" i="10" s="1"/>
  <c r="H9" i="10"/>
  <c r="I9" i="10" s="1"/>
  <c r="H7" i="10"/>
  <c r="H8" i="10" l="1"/>
  <c r="I8" i="10" s="1"/>
  <c r="H12" i="10"/>
  <c r="I12" i="10" s="1"/>
  <c r="H24" i="10"/>
  <c r="I24" i="10" s="1"/>
  <c r="H11" i="10"/>
  <c r="I11" i="10" s="1"/>
  <c r="H23" i="10"/>
  <c r="I23" i="10" s="1"/>
  <c r="H14" i="10" l="1"/>
  <c r="I7" i="10"/>
  <c r="I14" i="10" s="1"/>
  <c r="C37" i="8" l="1"/>
  <c r="I4" i="7" l="1"/>
  <c r="J4" i="7"/>
  <c r="K4" i="7"/>
  <c r="K5" i="1"/>
  <c r="J5" i="1"/>
  <c r="I5" i="1"/>
  <c r="G4" i="7"/>
  <c r="H4" i="7"/>
  <c r="F4" i="7"/>
  <c r="K5" i="7" l="1"/>
  <c r="J5" i="7"/>
  <c r="I5" i="7"/>
  <c r="W150" i="7"/>
  <c r="D20" i="10" s="1"/>
  <c r="F20" i="10" s="1"/>
  <c r="V150" i="7"/>
  <c r="C41" i="8" s="1"/>
  <c r="C116" i="8" s="1"/>
  <c r="U150" i="7"/>
  <c r="C27" i="8" s="1"/>
  <c r="T150" i="7"/>
  <c r="C26" i="8" s="1"/>
  <c r="S150" i="7"/>
  <c r="C25" i="8" s="1"/>
  <c r="R150" i="7"/>
  <c r="C24" i="8" s="1"/>
  <c r="Q150" i="7"/>
  <c r="C23" i="8" s="1"/>
  <c r="P150" i="7"/>
  <c r="C22" i="8" s="1"/>
  <c r="O150" i="7"/>
  <c r="C21" i="8" s="1"/>
  <c r="C114" i="8" s="1"/>
  <c r="N150" i="7"/>
  <c r="C20" i="8" s="1"/>
  <c r="C113" i="8" s="1"/>
  <c r="D150" i="7"/>
  <c r="D151" i="7" s="1"/>
  <c r="G5" i="7"/>
  <c r="H5" i="7"/>
  <c r="C33" i="8" l="1"/>
  <c r="H47" i="10"/>
  <c r="G47" i="10"/>
  <c r="H20" i="10"/>
  <c r="H27" i="10" s="1"/>
  <c r="G7" i="7"/>
  <c r="I6" i="7"/>
  <c r="J6" i="7"/>
  <c r="K6" i="7"/>
  <c r="G6" i="7"/>
  <c r="F6" i="7"/>
  <c r="F5" i="7"/>
  <c r="AB5" i="7" s="1"/>
  <c r="H6" i="7"/>
  <c r="H5" i="1"/>
  <c r="G5" i="1"/>
  <c r="F5" i="1"/>
  <c r="C36" i="8" l="1"/>
  <c r="H41" i="10"/>
  <c r="I20" i="10"/>
  <c r="I27" i="10" s="1"/>
  <c r="L6" i="7"/>
  <c r="AC6" i="7" s="1"/>
  <c r="AB6" i="7"/>
  <c r="L5" i="7"/>
  <c r="AC5" i="7" s="1"/>
  <c r="Z5" i="7"/>
  <c r="Z5" i="1"/>
  <c r="L5" i="1"/>
  <c r="AB5" i="1" s="1"/>
  <c r="I8" i="7"/>
  <c r="F7" i="7"/>
  <c r="Z6" i="7"/>
  <c r="H7" i="7"/>
  <c r="I7" i="7"/>
  <c r="J7" i="7"/>
  <c r="K7" i="7"/>
  <c r="I6" i="1"/>
  <c r="J6" i="1"/>
  <c r="K6" i="1"/>
  <c r="F6" i="1"/>
  <c r="G6" i="1"/>
  <c r="H6" i="1"/>
  <c r="C40" i="8" l="1"/>
  <c r="C115" i="8"/>
  <c r="G8" i="7"/>
  <c r="K8" i="7"/>
  <c r="J9" i="7"/>
  <c r="J8" i="7"/>
  <c r="H8" i="7"/>
  <c r="AB7" i="7"/>
  <c r="F8" i="7"/>
  <c r="L7" i="7"/>
  <c r="AC7" i="7" s="1"/>
  <c r="L6" i="1"/>
  <c r="AB6" i="1" s="1"/>
  <c r="Z6" i="1"/>
  <c r="Z7" i="7"/>
  <c r="I9" i="7"/>
  <c r="I7" i="1"/>
  <c r="J7" i="1"/>
  <c r="K7" i="1"/>
  <c r="H7" i="1"/>
  <c r="F7" i="1"/>
  <c r="G7" i="1"/>
  <c r="A49" i="4"/>
  <c r="B49" i="4"/>
  <c r="F9" i="7" l="1"/>
  <c r="G9" i="7"/>
  <c r="J10" i="7"/>
  <c r="K9" i="7"/>
  <c r="Z8" i="7"/>
  <c r="L8" i="7"/>
  <c r="AC8" i="7" s="1"/>
  <c r="AB8" i="7"/>
  <c r="H9" i="7"/>
  <c r="L7" i="1"/>
  <c r="AB7" i="1" s="1"/>
  <c r="Z7" i="1"/>
  <c r="J8" i="1"/>
  <c r="F8" i="8" s="1"/>
  <c r="K8" i="1"/>
  <c r="F9" i="8" s="1"/>
  <c r="I8" i="1"/>
  <c r="F7" i="8" s="1"/>
  <c r="F8" i="1"/>
  <c r="F4" i="8" s="1"/>
  <c r="G8" i="1"/>
  <c r="F5" i="8" s="1"/>
  <c r="H8" i="1"/>
  <c r="F6" i="8" s="1"/>
  <c r="W150" i="1"/>
  <c r="L9" i="7" l="1"/>
  <c r="AC9" i="7" s="1"/>
  <c r="I10" i="7"/>
  <c r="F11" i="8"/>
  <c r="AB9" i="7"/>
  <c r="G10" i="7"/>
  <c r="H10" i="7"/>
  <c r="K10" i="7"/>
  <c r="F10" i="7"/>
  <c r="Z9" i="7"/>
  <c r="L8" i="1"/>
  <c r="AB8" i="1" s="1"/>
  <c r="Z8" i="1"/>
  <c r="I11" i="7"/>
  <c r="J11" i="7"/>
  <c r="K11" i="7"/>
  <c r="K9" i="1"/>
  <c r="I9" i="1"/>
  <c r="J9" i="1"/>
  <c r="F11" i="7"/>
  <c r="G11" i="7"/>
  <c r="H11" i="7"/>
  <c r="F9" i="1"/>
  <c r="G9" i="1"/>
  <c r="H9" i="1"/>
  <c r="D150" i="1"/>
  <c r="D151" i="1" s="1"/>
  <c r="N150" i="1"/>
  <c r="C4" i="8" s="1"/>
  <c r="O150" i="1"/>
  <c r="C5" i="8" s="1"/>
  <c r="P150" i="1"/>
  <c r="C6" i="8" s="1"/>
  <c r="Q150" i="1"/>
  <c r="C7" i="8" s="1"/>
  <c r="R150" i="1"/>
  <c r="C8" i="8" s="1"/>
  <c r="S150" i="1"/>
  <c r="T150" i="1"/>
  <c r="U150" i="1"/>
  <c r="V150" i="1"/>
  <c r="C9" i="8" s="1"/>
  <c r="C108" i="8" l="1"/>
  <c r="C14" i="8"/>
  <c r="C110" i="8"/>
  <c r="C11" i="8"/>
  <c r="C109" i="8" s="1"/>
  <c r="L10" i="7"/>
  <c r="AC10" i="7" s="1"/>
  <c r="Z10" i="7"/>
  <c r="AB10" i="7"/>
  <c r="AB11" i="7"/>
  <c r="L11" i="7"/>
  <c r="AC11" i="7" s="1"/>
  <c r="L9" i="1"/>
  <c r="AB9" i="1" s="1"/>
  <c r="Z9" i="1"/>
  <c r="Z11" i="7"/>
  <c r="I12" i="7"/>
  <c r="J12" i="7"/>
  <c r="K12" i="7"/>
  <c r="I10" i="1"/>
  <c r="K10" i="1"/>
  <c r="J10" i="1"/>
  <c r="G12" i="7"/>
  <c r="H12" i="7"/>
  <c r="F12" i="7"/>
  <c r="G10" i="1"/>
  <c r="H10" i="1"/>
  <c r="F10" i="1"/>
  <c r="C118" i="8" l="1"/>
  <c r="E31" i="8"/>
  <c r="C42" i="8"/>
  <c r="AB12" i="7"/>
  <c r="L12" i="7"/>
  <c r="AC12" i="7" s="1"/>
  <c r="L10" i="1"/>
  <c r="AB10" i="1" s="1"/>
  <c r="Z10" i="1"/>
  <c r="Z12" i="7"/>
  <c r="I13" i="7"/>
  <c r="J13" i="7"/>
  <c r="K13" i="7"/>
  <c r="I11" i="1"/>
  <c r="J11" i="1"/>
  <c r="K11" i="1"/>
  <c r="H13" i="7"/>
  <c r="G13" i="7"/>
  <c r="F13" i="7"/>
  <c r="H11" i="1"/>
  <c r="F11" i="1"/>
  <c r="G11" i="1"/>
  <c r="AB13" i="7" l="1"/>
  <c r="L11" i="1"/>
  <c r="AB11" i="1" s="1"/>
  <c r="L13" i="7"/>
  <c r="AC13" i="7" s="1"/>
  <c r="Z11" i="1"/>
  <c r="I14" i="7"/>
  <c r="J14" i="7"/>
  <c r="K14" i="7"/>
  <c r="Z13" i="7"/>
  <c r="J12" i="1"/>
  <c r="K12" i="1"/>
  <c r="I12" i="1"/>
  <c r="H12" i="1"/>
  <c r="F12" i="1"/>
  <c r="G12" i="1"/>
  <c r="F14" i="7"/>
  <c r="G14" i="7"/>
  <c r="H14" i="7"/>
  <c r="AB14" i="7" l="1"/>
  <c r="L12" i="1"/>
  <c r="AB12" i="1" s="1"/>
  <c r="L14" i="7"/>
  <c r="AC14" i="7" s="1"/>
  <c r="Z12" i="1"/>
  <c r="Z14" i="7"/>
  <c r="I15" i="7"/>
  <c r="J15" i="7"/>
  <c r="K15" i="7"/>
  <c r="K13" i="1"/>
  <c r="I13" i="1"/>
  <c r="J13" i="1"/>
  <c r="F13" i="1"/>
  <c r="G13" i="1"/>
  <c r="H13" i="1"/>
  <c r="H15" i="7"/>
  <c r="F15" i="7"/>
  <c r="G15" i="7"/>
  <c r="AB15" i="7" l="1"/>
  <c r="L13" i="1"/>
  <c r="AB13" i="1" s="1"/>
  <c r="L15" i="7"/>
  <c r="AC15" i="7" s="1"/>
  <c r="Z13" i="1"/>
  <c r="Z15" i="7"/>
  <c r="I16" i="7"/>
  <c r="J16" i="7"/>
  <c r="K16" i="7"/>
  <c r="I14" i="1"/>
  <c r="J14" i="1"/>
  <c r="K14" i="1"/>
  <c r="G14" i="1"/>
  <c r="F14" i="1"/>
  <c r="H14" i="1"/>
  <c r="F16" i="7"/>
  <c r="G16" i="7"/>
  <c r="H16" i="7"/>
  <c r="AB16" i="7" l="1"/>
  <c r="L16" i="7"/>
  <c r="AC16" i="7" s="1"/>
  <c r="L14" i="1"/>
  <c r="AB14" i="1" s="1"/>
  <c r="Z14" i="1"/>
  <c r="I17" i="7"/>
  <c r="J17" i="7"/>
  <c r="K17" i="7"/>
  <c r="Z16" i="7"/>
  <c r="I15" i="1"/>
  <c r="J15" i="1"/>
  <c r="K15" i="1"/>
  <c r="G15" i="1"/>
  <c r="H15" i="1"/>
  <c r="F15" i="1"/>
  <c r="H17" i="7"/>
  <c r="G17" i="7"/>
  <c r="F17" i="7"/>
  <c r="AB17" i="7" l="1"/>
  <c r="L17" i="7"/>
  <c r="AC17" i="7" s="1"/>
  <c r="Z15" i="1"/>
  <c r="L15" i="1"/>
  <c r="AB15" i="1" s="1"/>
  <c r="I18" i="7"/>
  <c r="J18" i="7"/>
  <c r="K18" i="7"/>
  <c r="Z17" i="7"/>
  <c r="J16" i="1"/>
  <c r="K16" i="1"/>
  <c r="I16" i="1"/>
  <c r="G16" i="1"/>
  <c r="H16" i="1"/>
  <c r="F16" i="1"/>
  <c r="F18" i="7"/>
  <c r="H18" i="7"/>
  <c r="G18" i="7"/>
  <c r="AB18" i="7" l="1"/>
  <c r="L18" i="7"/>
  <c r="AC18" i="7" s="1"/>
  <c r="L16" i="1"/>
  <c r="AB16" i="1" s="1"/>
  <c r="Z16" i="1"/>
  <c r="Z18" i="7"/>
  <c r="I19" i="7"/>
  <c r="J19" i="7"/>
  <c r="K19" i="7"/>
  <c r="K17" i="1"/>
  <c r="I17" i="1"/>
  <c r="J17" i="1"/>
  <c r="H17" i="1"/>
  <c r="G17" i="1"/>
  <c r="F17" i="1"/>
  <c r="H19" i="7"/>
  <c r="G19" i="7"/>
  <c r="F19" i="7"/>
  <c r="AB19" i="7" l="1"/>
  <c r="L17" i="1"/>
  <c r="AB17" i="1" s="1"/>
  <c r="L19" i="7"/>
  <c r="AC19" i="7" s="1"/>
  <c r="Z17" i="1"/>
  <c r="I20" i="7"/>
  <c r="J20" i="7"/>
  <c r="K20" i="7"/>
  <c r="Z19" i="7"/>
  <c r="I18" i="1"/>
  <c r="J18" i="1"/>
  <c r="K18" i="1"/>
  <c r="F18" i="1"/>
  <c r="G18" i="1"/>
  <c r="H18" i="1"/>
  <c r="F20" i="7"/>
  <c r="H20" i="7"/>
  <c r="G20" i="7"/>
  <c r="AB20" i="7" l="1"/>
  <c r="L20" i="7"/>
  <c r="AC20" i="7" s="1"/>
  <c r="L18" i="1"/>
  <c r="AB18" i="1" s="1"/>
  <c r="Z18" i="1"/>
  <c r="I21" i="7"/>
  <c r="J21" i="7"/>
  <c r="K21" i="7"/>
  <c r="Z20" i="7"/>
  <c r="I19" i="1"/>
  <c r="J19" i="1"/>
  <c r="K19" i="1"/>
  <c r="H19" i="1"/>
  <c r="G19" i="1"/>
  <c r="F19" i="1"/>
  <c r="H21" i="7"/>
  <c r="G21" i="7"/>
  <c r="F21" i="7"/>
  <c r="AB21" i="7" l="1"/>
  <c r="L21" i="7"/>
  <c r="AC21" i="7" s="1"/>
  <c r="L19" i="1"/>
  <c r="AB19" i="1" s="1"/>
  <c r="Z19" i="1"/>
  <c r="I22" i="7"/>
  <c r="J22" i="7"/>
  <c r="K22" i="7"/>
  <c r="Z21" i="7"/>
  <c r="J20" i="1"/>
  <c r="K20" i="1"/>
  <c r="I20" i="1"/>
  <c r="F20" i="1"/>
  <c r="H20" i="1"/>
  <c r="G20" i="1"/>
  <c r="F22" i="7"/>
  <c r="H22" i="7"/>
  <c r="G22" i="7"/>
  <c r="AB22" i="7" l="1"/>
  <c r="L22" i="7"/>
  <c r="AC22" i="7" s="1"/>
  <c r="L20" i="1"/>
  <c r="AB20" i="1" s="1"/>
  <c r="Z20" i="1"/>
  <c r="Z22" i="7"/>
  <c r="I23" i="7"/>
  <c r="J23" i="7"/>
  <c r="K23" i="7"/>
  <c r="K21" i="1"/>
  <c r="J21" i="1"/>
  <c r="I21" i="1"/>
  <c r="F21" i="1"/>
  <c r="G21" i="1"/>
  <c r="H21" i="1"/>
  <c r="H23" i="7"/>
  <c r="G23" i="7"/>
  <c r="F23" i="7"/>
  <c r="AB23" i="7" l="1"/>
  <c r="L21" i="1"/>
  <c r="AB21" i="1" s="1"/>
  <c r="L23" i="7"/>
  <c r="AC23" i="7" s="1"/>
  <c r="Z21" i="1"/>
  <c r="I24" i="7"/>
  <c r="J24" i="7"/>
  <c r="K24" i="7"/>
  <c r="Z23" i="7"/>
  <c r="I22" i="1"/>
  <c r="J22" i="1"/>
  <c r="K22" i="1"/>
  <c r="G22" i="1"/>
  <c r="H22" i="1"/>
  <c r="F22" i="1"/>
  <c r="F24" i="7"/>
  <c r="H24" i="7"/>
  <c r="G24" i="7"/>
  <c r="AB24" i="7" l="1"/>
  <c r="L24" i="7"/>
  <c r="AC24" i="7" s="1"/>
  <c r="L22" i="1"/>
  <c r="AB22" i="1" s="1"/>
  <c r="Z22" i="1"/>
  <c r="Z24" i="7"/>
  <c r="I25" i="7"/>
  <c r="J25" i="7"/>
  <c r="K25" i="7"/>
  <c r="I23" i="1"/>
  <c r="J23" i="1"/>
  <c r="K23" i="1"/>
  <c r="H23" i="1"/>
  <c r="F23" i="1"/>
  <c r="G23" i="1"/>
  <c r="H25" i="7"/>
  <c r="G25" i="7"/>
  <c r="F25" i="7"/>
  <c r="AB25" i="7" l="1"/>
  <c r="L25" i="7"/>
  <c r="AC25" i="7" s="1"/>
  <c r="L23" i="1"/>
  <c r="AB23" i="1" s="1"/>
  <c r="Z23" i="1"/>
  <c r="I26" i="7"/>
  <c r="J26" i="7"/>
  <c r="K26" i="7"/>
  <c r="Z25" i="7"/>
  <c r="J24" i="1"/>
  <c r="K24" i="1"/>
  <c r="I24" i="1"/>
  <c r="H24" i="1"/>
  <c r="G24" i="1"/>
  <c r="F24" i="1"/>
  <c r="F26" i="7"/>
  <c r="H26" i="7"/>
  <c r="G26" i="7"/>
  <c r="AB26" i="7" l="1"/>
  <c r="L26" i="7"/>
  <c r="AC26" i="7" s="1"/>
  <c r="L24" i="1"/>
  <c r="AB24" i="1" s="1"/>
  <c r="Z24" i="1"/>
  <c r="Z26" i="7"/>
  <c r="I27" i="7"/>
  <c r="J27" i="7"/>
  <c r="K27" i="7"/>
  <c r="K25" i="1"/>
  <c r="I25" i="1"/>
  <c r="J25" i="1"/>
  <c r="F25" i="1"/>
  <c r="G25" i="1"/>
  <c r="H25" i="1"/>
  <c r="H27" i="7"/>
  <c r="G27" i="7"/>
  <c r="F27" i="7"/>
  <c r="AB27" i="7" l="1"/>
  <c r="L27" i="7"/>
  <c r="AC27" i="7" s="1"/>
  <c r="L25" i="1"/>
  <c r="AB25" i="1" s="1"/>
  <c r="Z25" i="1"/>
  <c r="I28" i="7"/>
  <c r="J28" i="7"/>
  <c r="K28" i="7"/>
  <c r="Z27" i="7"/>
  <c r="I26" i="1"/>
  <c r="J26" i="1"/>
  <c r="K26" i="1"/>
  <c r="H26" i="1"/>
  <c r="F26" i="1"/>
  <c r="G26" i="1"/>
  <c r="F28" i="7"/>
  <c r="H28" i="7"/>
  <c r="G28" i="7"/>
  <c r="AB28" i="7" l="1"/>
  <c r="L26" i="1"/>
  <c r="AB26" i="1" s="1"/>
  <c r="L28" i="7"/>
  <c r="AC28" i="7" s="1"/>
  <c r="Z26" i="1"/>
  <c r="I29" i="7"/>
  <c r="J29" i="7"/>
  <c r="K29" i="7"/>
  <c r="Z28" i="7"/>
  <c r="I27" i="1"/>
  <c r="J27" i="1"/>
  <c r="K27" i="1"/>
  <c r="H27" i="1"/>
  <c r="G27" i="1"/>
  <c r="F27" i="1"/>
  <c r="H29" i="7"/>
  <c r="G29" i="7"/>
  <c r="F29" i="7"/>
  <c r="AB29" i="7" l="1"/>
  <c r="L29" i="7"/>
  <c r="AC29" i="7" s="1"/>
  <c r="L27" i="1"/>
  <c r="AB27" i="1" s="1"/>
  <c r="Z27" i="1"/>
  <c r="I30" i="7"/>
  <c r="J30" i="7"/>
  <c r="K30" i="7"/>
  <c r="Z29" i="7"/>
  <c r="J28" i="1"/>
  <c r="K28" i="1"/>
  <c r="I28" i="1"/>
  <c r="F28" i="1"/>
  <c r="H28" i="1"/>
  <c r="G28" i="1"/>
  <c r="F30" i="7"/>
  <c r="H30" i="7"/>
  <c r="G30" i="7"/>
  <c r="AB30" i="7" l="1"/>
  <c r="L30" i="7"/>
  <c r="AC30" i="7" s="1"/>
  <c r="L28" i="1"/>
  <c r="AB28" i="1" s="1"/>
  <c r="Z28" i="1"/>
  <c r="Z30" i="7"/>
  <c r="I31" i="7"/>
  <c r="J31" i="7"/>
  <c r="K31" i="7"/>
  <c r="K29" i="1"/>
  <c r="I29" i="1"/>
  <c r="J29" i="1"/>
  <c r="H29" i="1"/>
  <c r="G29" i="1"/>
  <c r="F29" i="1"/>
  <c r="H31" i="7"/>
  <c r="G31" i="7"/>
  <c r="F31" i="7"/>
  <c r="AB31" i="7" l="1"/>
  <c r="L31" i="7"/>
  <c r="AC31" i="7" s="1"/>
  <c r="L29" i="1"/>
  <c r="AB29" i="1" s="1"/>
  <c r="Z29" i="1"/>
  <c r="Z31" i="7"/>
  <c r="I32" i="7"/>
  <c r="J32" i="7"/>
  <c r="K32" i="7"/>
  <c r="I30" i="1"/>
  <c r="J30" i="1"/>
  <c r="K30" i="1"/>
  <c r="G30" i="1"/>
  <c r="F30" i="1"/>
  <c r="H30" i="1"/>
  <c r="G32" i="7"/>
  <c r="H32" i="7"/>
  <c r="F32" i="7"/>
  <c r="AB32" i="7" l="1"/>
  <c r="L32" i="7"/>
  <c r="AC32" i="7" s="1"/>
  <c r="L30" i="1"/>
  <c r="AB30" i="1" s="1"/>
  <c r="Z30" i="1"/>
  <c r="J33" i="7"/>
  <c r="I33" i="7"/>
  <c r="K33" i="7"/>
  <c r="Z32" i="7"/>
  <c r="I31" i="1"/>
  <c r="J31" i="1"/>
  <c r="K31" i="1"/>
  <c r="F31" i="1"/>
  <c r="G31" i="1"/>
  <c r="H31" i="1"/>
  <c r="H33" i="7"/>
  <c r="G33" i="7"/>
  <c r="F33" i="7"/>
  <c r="AB33" i="7" l="1"/>
  <c r="L33" i="7"/>
  <c r="AC33" i="7" s="1"/>
  <c r="L31" i="1"/>
  <c r="AB31" i="1" s="1"/>
  <c r="Z31" i="1"/>
  <c r="J34" i="7"/>
  <c r="I34" i="7"/>
  <c r="K34" i="7"/>
  <c r="Z33" i="7"/>
  <c r="J32" i="1"/>
  <c r="K32" i="1"/>
  <c r="I32" i="1"/>
  <c r="G32" i="1"/>
  <c r="H32" i="1"/>
  <c r="F32" i="1"/>
  <c r="G34" i="7"/>
  <c r="H34" i="7"/>
  <c r="F34" i="7"/>
  <c r="AB34" i="7" l="1"/>
  <c r="L34" i="7"/>
  <c r="AC34" i="7" s="1"/>
  <c r="L32" i="1"/>
  <c r="AB32" i="1" s="1"/>
  <c r="Z32" i="1"/>
  <c r="J35" i="7"/>
  <c r="I35" i="7"/>
  <c r="K35" i="7"/>
  <c r="Z34" i="7"/>
  <c r="K33" i="1"/>
  <c r="I33" i="1"/>
  <c r="J33" i="1"/>
  <c r="H33" i="1"/>
  <c r="G33" i="1"/>
  <c r="F33" i="1"/>
  <c r="G35" i="7"/>
  <c r="F35" i="7"/>
  <c r="H35" i="7"/>
  <c r="AB35" i="7" l="1"/>
  <c r="L33" i="1"/>
  <c r="AB33" i="1" s="1"/>
  <c r="L35" i="7"/>
  <c r="AC35" i="7" s="1"/>
  <c r="Z33" i="1"/>
  <c r="Z35" i="7"/>
  <c r="J36" i="7"/>
  <c r="I36" i="7"/>
  <c r="K36" i="7"/>
  <c r="I34" i="1"/>
  <c r="J34" i="1"/>
  <c r="K34" i="1"/>
  <c r="H34" i="1"/>
  <c r="G34" i="1"/>
  <c r="F34" i="1"/>
  <c r="G36" i="7"/>
  <c r="F36" i="7"/>
  <c r="H36" i="7"/>
  <c r="AB36" i="7" l="1"/>
  <c r="L36" i="7"/>
  <c r="AC36" i="7" s="1"/>
  <c r="L34" i="1"/>
  <c r="AB34" i="1" s="1"/>
  <c r="Z34" i="1"/>
  <c r="Z36" i="7"/>
  <c r="J37" i="7"/>
  <c r="I37" i="7"/>
  <c r="K37" i="7"/>
  <c r="I35" i="1"/>
  <c r="J35" i="1"/>
  <c r="K35" i="1"/>
  <c r="H35" i="1"/>
  <c r="G35" i="1"/>
  <c r="F35" i="1"/>
  <c r="F37" i="7"/>
  <c r="H37" i="7"/>
  <c r="G37" i="7"/>
  <c r="AB37" i="7" l="1"/>
  <c r="L37" i="7"/>
  <c r="AC37" i="7" s="1"/>
  <c r="L35" i="1"/>
  <c r="AB35" i="1" s="1"/>
  <c r="Z35" i="1"/>
  <c r="Z37" i="7"/>
  <c r="J38" i="7"/>
  <c r="I38" i="7"/>
  <c r="K38" i="7"/>
  <c r="J36" i="1"/>
  <c r="K36" i="1"/>
  <c r="I36" i="1"/>
  <c r="F36" i="1"/>
  <c r="G36" i="1"/>
  <c r="H36" i="1"/>
  <c r="G38" i="7"/>
  <c r="H38" i="7"/>
  <c r="F38" i="7"/>
  <c r="AB38" i="7" l="1"/>
  <c r="L38" i="7"/>
  <c r="AC38" i="7" s="1"/>
  <c r="L36" i="1"/>
  <c r="AB36" i="1" s="1"/>
  <c r="Z36" i="1"/>
  <c r="J39" i="7"/>
  <c r="I39" i="7"/>
  <c r="K39" i="7"/>
  <c r="Z38" i="7"/>
  <c r="K37" i="1"/>
  <c r="J37" i="1"/>
  <c r="I37" i="1"/>
  <c r="H37" i="1"/>
  <c r="F37" i="1"/>
  <c r="G37" i="1"/>
  <c r="H39" i="7"/>
  <c r="G39" i="7"/>
  <c r="F39" i="7"/>
  <c r="AB39" i="7" l="1"/>
  <c r="L39" i="7"/>
  <c r="AC39" i="7" s="1"/>
  <c r="L37" i="1"/>
  <c r="AB37" i="1" s="1"/>
  <c r="Z37" i="1"/>
  <c r="Z39" i="7"/>
  <c r="J40" i="7"/>
  <c r="I40" i="7"/>
  <c r="K40" i="7"/>
  <c r="I38" i="1"/>
  <c r="J38" i="1"/>
  <c r="K38" i="1"/>
  <c r="H38" i="1"/>
  <c r="G38" i="1"/>
  <c r="F38" i="1"/>
  <c r="G40" i="7"/>
  <c r="H40" i="7"/>
  <c r="F40" i="7"/>
  <c r="AB40" i="7" l="1"/>
  <c r="L40" i="7"/>
  <c r="AC40" i="7" s="1"/>
  <c r="L38" i="1"/>
  <c r="AB38" i="1" s="1"/>
  <c r="Z38" i="1"/>
  <c r="J41" i="7"/>
  <c r="I41" i="7"/>
  <c r="K41" i="7"/>
  <c r="Z40" i="7"/>
  <c r="I39" i="1"/>
  <c r="J39" i="1"/>
  <c r="K39" i="1"/>
  <c r="H39" i="1"/>
  <c r="G39" i="1"/>
  <c r="F39" i="1"/>
  <c r="H41" i="7"/>
  <c r="G41" i="7"/>
  <c r="F41" i="7"/>
  <c r="AB41" i="7" l="1"/>
  <c r="L41" i="7"/>
  <c r="AC41" i="7" s="1"/>
  <c r="L39" i="1"/>
  <c r="AB39" i="1" s="1"/>
  <c r="Z39" i="1"/>
  <c r="Z41" i="7"/>
  <c r="J42" i="7"/>
  <c r="I42" i="7"/>
  <c r="K42" i="7"/>
  <c r="J40" i="1"/>
  <c r="K40" i="1"/>
  <c r="I40" i="1"/>
  <c r="G40" i="1"/>
  <c r="H40" i="1"/>
  <c r="F40" i="1"/>
  <c r="G42" i="7"/>
  <c r="H42" i="7"/>
  <c r="F42" i="7"/>
  <c r="AB42" i="7" l="1"/>
  <c r="L42" i="7"/>
  <c r="AC42" i="7" s="1"/>
  <c r="L40" i="1"/>
  <c r="AB40" i="1" s="1"/>
  <c r="Z40" i="1"/>
  <c r="J43" i="7"/>
  <c r="I43" i="7"/>
  <c r="K43" i="7"/>
  <c r="Z42" i="7"/>
  <c r="K41" i="1"/>
  <c r="I41" i="1"/>
  <c r="J41" i="1"/>
  <c r="G41" i="1"/>
  <c r="F41" i="1"/>
  <c r="H41" i="1"/>
  <c r="G43" i="7"/>
  <c r="F43" i="7"/>
  <c r="H43" i="7"/>
  <c r="AB43" i="7" l="1"/>
  <c r="L43" i="7"/>
  <c r="AC43" i="7" s="1"/>
  <c r="L41" i="1"/>
  <c r="AB41" i="1" s="1"/>
  <c r="Z41" i="1"/>
  <c r="Z43" i="7"/>
  <c r="J44" i="7"/>
  <c r="I44" i="7"/>
  <c r="K44" i="7"/>
  <c r="I42" i="1"/>
  <c r="J42" i="1"/>
  <c r="K42" i="1"/>
  <c r="H42" i="1"/>
  <c r="F42" i="1"/>
  <c r="G42" i="1"/>
  <c r="G44" i="7"/>
  <c r="F44" i="7"/>
  <c r="H44" i="7"/>
  <c r="AB44" i="7" l="1"/>
  <c r="L44" i="7"/>
  <c r="AC44" i="7" s="1"/>
  <c r="L42" i="1"/>
  <c r="AB42" i="1" s="1"/>
  <c r="Z42" i="1"/>
  <c r="J45" i="7"/>
  <c r="K45" i="7"/>
  <c r="I45" i="7"/>
  <c r="Z44" i="7"/>
  <c r="I43" i="1"/>
  <c r="J43" i="1"/>
  <c r="K43" i="1"/>
  <c r="H43" i="1"/>
  <c r="G43" i="1"/>
  <c r="F43" i="1"/>
  <c r="F45" i="7"/>
  <c r="H45" i="7"/>
  <c r="G45" i="7"/>
  <c r="AB45" i="7" l="1"/>
  <c r="L45" i="7"/>
  <c r="AC45" i="7" s="1"/>
  <c r="L43" i="1"/>
  <c r="AB43" i="1" s="1"/>
  <c r="Z43" i="1"/>
  <c r="Z45" i="7"/>
  <c r="J46" i="7"/>
  <c r="I46" i="7"/>
  <c r="K46" i="7"/>
  <c r="J44" i="1"/>
  <c r="K44" i="1"/>
  <c r="I44" i="1"/>
  <c r="H44" i="1"/>
  <c r="F44" i="1"/>
  <c r="G44" i="1"/>
  <c r="G46" i="7"/>
  <c r="H46" i="7"/>
  <c r="F46" i="7"/>
  <c r="L44" i="1" l="1"/>
  <c r="AB44" i="1" s="1"/>
  <c r="AB46" i="7"/>
  <c r="L46" i="7"/>
  <c r="AC46" i="7" s="1"/>
  <c r="Z44" i="1"/>
  <c r="J47" i="7"/>
  <c r="I47" i="7"/>
  <c r="K47" i="7"/>
  <c r="Z46" i="7"/>
  <c r="K45" i="1"/>
  <c r="I45" i="1"/>
  <c r="J45" i="1"/>
  <c r="H45" i="1"/>
  <c r="F45" i="1"/>
  <c r="G45" i="1"/>
  <c r="H47" i="7"/>
  <c r="G47" i="7"/>
  <c r="F47" i="7"/>
  <c r="AB47" i="7" l="1"/>
  <c r="L45" i="1"/>
  <c r="AB45" i="1" s="1"/>
  <c r="L47" i="7"/>
  <c r="AC47" i="7" s="1"/>
  <c r="Z45" i="1"/>
  <c r="J48" i="7"/>
  <c r="I48" i="7"/>
  <c r="K48" i="7"/>
  <c r="Z47" i="7"/>
  <c r="I46" i="1"/>
  <c r="J46" i="1"/>
  <c r="K46" i="1"/>
  <c r="H46" i="1"/>
  <c r="F46" i="1"/>
  <c r="G46" i="1"/>
  <c r="G48" i="7"/>
  <c r="H48" i="7"/>
  <c r="F48" i="7"/>
  <c r="AB48" i="7" l="1"/>
  <c r="L46" i="1"/>
  <c r="AB46" i="1" s="1"/>
  <c r="L48" i="7"/>
  <c r="AC48" i="7" s="1"/>
  <c r="Z46" i="1"/>
  <c r="J49" i="7"/>
  <c r="K49" i="7"/>
  <c r="I49" i="7"/>
  <c r="Z48" i="7"/>
  <c r="I47" i="1"/>
  <c r="J47" i="1"/>
  <c r="K47" i="1"/>
  <c r="H47" i="1"/>
  <c r="F47" i="1"/>
  <c r="G47" i="1"/>
  <c r="H49" i="7"/>
  <c r="G49" i="7"/>
  <c r="F49" i="7"/>
  <c r="AB49" i="7" l="1"/>
  <c r="L47" i="1"/>
  <c r="AB47" i="1" s="1"/>
  <c r="L49" i="7"/>
  <c r="AC49" i="7" s="1"/>
  <c r="Z47" i="1"/>
  <c r="Z49" i="7"/>
  <c r="J50" i="7"/>
  <c r="I50" i="7"/>
  <c r="K50" i="7"/>
  <c r="J48" i="1"/>
  <c r="K48" i="1"/>
  <c r="I48" i="1"/>
  <c r="H48" i="1"/>
  <c r="F48" i="1"/>
  <c r="G48" i="1"/>
  <c r="G50" i="7"/>
  <c r="H50" i="7"/>
  <c r="F50" i="7"/>
  <c r="AB50" i="7" l="1"/>
  <c r="L50" i="7"/>
  <c r="AC50" i="7" s="1"/>
  <c r="L48" i="1"/>
  <c r="AB48" i="1" s="1"/>
  <c r="Z48" i="1"/>
  <c r="Z50" i="7"/>
  <c r="J51" i="7"/>
  <c r="I51" i="7"/>
  <c r="K51" i="7"/>
  <c r="K49" i="1"/>
  <c r="I49" i="1"/>
  <c r="J49" i="1"/>
  <c r="G49" i="1"/>
  <c r="H49" i="1"/>
  <c r="F49" i="1"/>
  <c r="G51" i="7"/>
  <c r="F51" i="7"/>
  <c r="H51" i="7"/>
  <c r="AB51" i="7" l="1"/>
  <c r="L51" i="7"/>
  <c r="AC51" i="7" s="1"/>
  <c r="L49" i="1"/>
  <c r="AB49" i="1" s="1"/>
  <c r="Z49" i="1"/>
  <c r="Z51" i="7"/>
  <c r="J52" i="7"/>
  <c r="I52" i="7"/>
  <c r="K52" i="7"/>
  <c r="I50" i="1"/>
  <c r="J50" i="1"/>
  <c r="K50" i="1"/>
  <c r="H50" i="1"/>
  <c r="F50" i="1"/>
  <c r="G50" i="1"/>
  <c r="G52" i="7"/>
  <c r="F52" i="7"/>
  <c r="H52" i="7"/>
  <c r="AB52" i="7" l="1"/>
  <c r="L50" i="1"/>
  <c r="AB50" i="1" s="1"/>
  <c r="L52" i="7"/>
  <c r="AC52" i="7" s="1"/>
  <c r="Z50" i="1"/>
  <c r="J53" i="7"/>
  <c r="K53" i="7"/>
  <c r="I53" i="7"/>
  <c r="Z52" i="7"/>
  <c r="I51" i="1"/>
  <c r="J51" i="1"/>
  <c r="K51" i="1"/>
  <c r="F51" i="1"/>
  <c r="G51" i="1"/>
  <c r="H51" i="1"/>
  <c r="F53" i="7"/>
  <c r="H53" i="7"/>
  <c r="G53" i="7"/>
  <c r="AB53" i="7" l="1"/>
  <c r="L53" i="7"/>
  <c r="AC53" i="7" s="1"/>
  <c r="L51" i="1"/>
  <c r="AB51" i="1" s="1"/>
  <c r="Z51" i="1"/>
  <c r="Z53" i="7"/>
  <c r="K54" i="7"/>
  <c r="I54" i="7"/>
  <c r="J54" i="7"/>
  <c r="J52" i="1"/>
  <c r="K52" i="1"/>
  <c r="I52" i="1"/>
  <c r="H52" i="1"/>
  <c r="G52" i="1"/>
  <c r="F52" i="1"/>
  <c r="G54" i="7"/>
  <c r="H54" i="7"/>
  <c r="F54" i="7"/>
  <c r="AB54" i="7" l="1"/>
  <c r="L54" i="7"/>
  <c r="AC54" i="7" s="1"/>
  <c r="L52" i="1"/>
  <c r="AB52" i="1" s="1"/>
  <c r="Z52" i="1"/>
  <c r="K55" i="7"/>
  <c r="I55" i="7"/>
  <c r="J55" i="7"/>
  <c r="Z54" i="7"/>
  <c r="K53" i="1"/>
  <c r="I53" i="1"/>
  <c r="J53" i="1"/>
  <c r="H53" i="1"/>
  <c r="F53" i="1"/>
  <c r="G53" i="1"/>
  <c r="H55" i="7"/>
  <c r="G55" i="7"/>
  <c r="F55" i="7"/>
  <c r="AB55" i="7" l="1"/>
  <c r="L55" i="7"/>
  <c r="AC55" i="7" s="1"/>
  <c r="L53" i="1"/>
  <c r="AB53" i="1" s="1"/>
  <c r="Z53" i="1"/>
  <c r="K56" i="7"/>
  <c r="I56" i="7"/>
  <c r="J56" i="7"/>
  <c r="Z55" i="7"/>
  <c r="I54" i="1"/>
  <c r="J54" i="1"/>
  <c r="K54" i="1"/>
  <c r="G54" i="1"/>
  <c r="H54" i="1"/>
  <c r="F54" i="1"/>
  <c r="G56" i="7"/>
  <c r="H56" i="7"/>
  <c r="F56" i="7"/>
  <c r="AB56" i="7" l="1"/>
  <c r="L56" i="7"/>
  <c r="AC56" i="7" s="1"/>
  <c r="L54" i="1"/>
  <c r="AB54" i="1" s="1"/>
  <c r="Z54" i="1"/>
  <c r="K57" i="7"/>
  <c r="I57" i="7"/>
  <c r="J57" i="7"/>
  <c r="Z56" i="7"/>
  <c r="I55" i="1"/>
  <c r="J55" i="1"/>
  <c r="K55" i="1"/>
  <c r="F55" i="1"/>
  <c r="H55" i="1"/>
  <c r="G55" i="1"/>
  <c r="H57" i="7"/>
  <c r="G57" i="7"/>
  <c r="F57" i="7"/>
  <c r="AB57" i="7" l="1"/>
  <c r="L55" i="1"/>
  <c r="AB55" i="1" s="1"/>
  <c r="L57" i="7"/>
  <c r="AC57" i="7" s="1"/>
  <c r="Z55" i="1"/>
  <c r="Z57" i="7"/>
  <c r="K58" i="7"/>
  <c r="I58" i="7"/>
  <c r="J58" i="7"/>
  <c r="J56" i="1"/>
  <c r="K56" i="1"/>
  <c r="I56" i="1"/>
  <c r="H56" i="1"/>
  <c r="F56" i="1"/>
  <c r="G56" i="1"/>
  <c r="G58" i="7"/>
  <c r="H58" i="7"/>
  <c r="F58" i="7"/>
  <c r="AB58" i="7" l="1"/>
  <c r="L58" i="7"/>
  <c r="AC58" i="7" s="1"/>
  <c r="L56" i="1"/>
  <c r="AB56" i="1" s="1"/>
  <c r="Z56" i="1"/>
  <c r="K59" i="7"/>
  <c r="I59" i="7"/>
  <c r="J59" i="7"/>
  <c r="Z58" i="7"/>
  <c r="K57" i="1"/>
  <c r="I57" i="1"/>
  <c r="J57" i="1"/>
  <c r="H57" i="1"/>
  <c r="F57" i="1"/>
  <c r="G57" i="1"/>
  <c r="G59" i="7"/>
  <c r="F59" i="7"/>
  <c r="H59" i="7"/>
  <c r="AB59" i="7" l="1"/>
  <c r="L59" i="7"/>
  <c r="AC59" i="7" s="1"/>
  <c r="L57" i="1"/>
  <c r="AB57" i="1" s="1"/>
  <c r="Z57" i="1"/>
  <c r="K60" i="7"/>
  <c r="I60" i="7"/>
  <c r="J60" i="7"/>
  <c r="Z59" i="7"/>
  <c r="I58" i="1"/>
  <c r="K58" i="1"/>
  <c r="J58" i="1"/>
  <c r="G58" i="1"/>
  <c r="H58" i="1"/>
  <c r="F58" i="1"/>
  <c r="G60" i="7"/>
  <c r="F60" i="7"/>
  <c r="H60" i="7"/>
  <c r="AB60" i="7" l="1"/>
  <c r="L60" i="7"/>
  <c r="AC60" i="7" s="1"/>
  <c r="L58" i="1"/>
  <c r="AB58" i="1" s="1"/>
  <c r="Z58" i="1"/>
  <c r="Z60" i="7"/>
  <c r="K61" i="7"/>
  <c r="I61" i="7"/>
  <c r="J61" i="7"/>
  <c r="I59" i="1"/>
  <c r="J59" i="1"/>
  <c r="K59" i="1"/>
  <c r="H59" i="1"/>
  <c r="G59" i="1"/>
  <c r="F59" i="1"/>
  <c r="F61" i="7"/>
  <c r="H61" i="7"/>
  <c r="G61" i="7"/>
  <c r="AB61" i="7" l="1"/>
  <c r="L59" i="1"/>
  <c r="AB59" i="1" s="1"/>
  <c r="L61" i="7"/>
  <c r="AC61" i="7" s="1"/>
  <c r="Z59" i="1"/>
  <c r="K62" i="7"/>
  <c r="I62" i="7"/>
  <c r="J62" i="7"/>
  <c r="Z61" i="7"/>
  <c r="J60" i="1"/>
  <c r="K60" i="1"/>
  <c r="I60" i="1"/>
  <c r="H60" i="1"/>
  <c r="G60" i="1"/>
  <c r="F60" i="1"/>
  <c r="G62" i="7"/>
  <c r="H62" i="7"/>
  <c r="F62" i="7"/>
  <c r="AB62" i="7" l="1"/>
  <c r="L62" i="7"/>
  <c r="AC62" i="7" s="1"/>
  <c r="L60" i="1"/>
  <c r="AB60" i="1" s="1"/>
  <c r="Z60" i="1"/>
  <c r="K63" i="7"/>
  <c r="I63" i="7"/>
  <c r="J63" i="7"/>
  <c r="Z62" i="7"/>
  <c r="K61" i="1"/>
  <c r="I61" i="1"/>
  <c r="J61" i="1"/>
  <c r="F61" i="1"/>
  <c r="H61" i="1"/>
  <c r="G61" i="1"/>
  <c r="H63" i="7"/>
  <c r="G63" i="7"/>
  <c r="F63" i="7"/>
  <c r="AB63" i="7" l="1"/>
  <c r="L63" i="7"/>
  <c r="AC63" i="7" s="1"/>
  <c r="L61" i="1"/>
  <c r="AB61" i="1" s="1"/>
  <c r="Z61" i="1"/>
  <c r="Z63" i="7"/>
  <c r="K64" i="7"/>
  <c r="I64" i="7"/>
  <c r="J64" i="7"/>
  <c r="I62" i="1"/>
  <c r="J62" i="1"/>
  <c r="K62" i="1"/>
  <c r="F62" i="1"/>
  <c r="G62" i="1"/>
  <c r="H62" i="1"/>
  <c r="G64" i="7"/>
  <c r="H64" i="7"/>
  <c r="F64" i="7"/>
  <c r="AB64" i="7" l="1"/>
  <c r="L64" i="7"/>
  <c r="AC64" i="7" s="1"/>
  <c r="L62" i="1"/>
  <c r="AB62" i="1" s="1"/>
  <c r="Z62" i="1"/>
  <c r="K65" i="7"/>
  <c r="I65" i="7"/>
  <c r="J65" i="7"/>
  <c r="Z64" i="7"/>
  <c r="I63" i="1"/>
  <c r="J63" i="1"/>
  <c r="K63" i="1"/>
  <c r="H63" i="1"/>
  <c r="F63" i="1"/>
  <c r="G63" i="1"/>
  <c r="H65" i="7"/>
  <c r="G65" i="7"/>
  <c r="F65" i="7"/>
  <c r="AB65" i="7" l="1"/>
  <c r="L63" i="1"/>
  <c r="AB63" i="1" s="1"/>
  <c r="L65" i="7"/>
  <c r="AC65" i="7" s="1"/>
  <c r="Z63" i="1"/>
  <c r="Z65" i="7"/>
  <c r="K66" i="7"/>
  <c r="I66" i="7"/>
  <c r="J66" i="7"/>
  <c r="J64" i="1"/>
  <c r="K64" i="1"/>
  <c r="I64" i="1"/>
  <c r="G64" i="1"/>
  <c r="H64" i="1"/>
  <c r="F64" i="1"/>
  <c r="G66" i="7"/>
  <c r="H66" i="7"/>
  <c r="F66" i="7"/>
  <c r="AB66" i="7" l="1"/>
  <c r="L66" i="7"/>
  <c r="AC66" i="7" s="1"/>
  <c r="L64" i="1"/>
  <c r="AB64" i="1" s="1"/>
  <c r="Z64" i="1"/>
  <c r="K67" i="7"/>
  <c r="I67" i="7"/>
  <c r="J67" i="7"/>
  <c r="Z66" i="7"/>
  <c r="K65" i="1"/>
  <c r="I65" i="1"/>
  <c r="J65" i="1"/>
  <c r="H65" i="1"/>
  <c r="G65" i="1"/>
  <c r="F65" i="1"/>
  <c r="G67" i="7"/>
  <c r="F67" i="7"/>
  <c r="H67" i="7"/>
  <c r="AB67" i="7" l="1"/>
  <c r="L67" i="7"/>
  <c r="AC67" i="7" s="1"/>
  <c r="L65" i="1"/>
  <c r="AB65" i="1" s="1"/>
  <c r="Z65" i="1"/>
  <c r="K68" i="7"/>
  <c r="I68" i="7"/>
  <c r="J68" i="7"/>
  <c r="Z67" i="7"/>
  <c r="I66" i="1"/>
  <c r="J66" i="1"/>
  <c r="K66" i="1"/>
  <c r="F66" i="1"/>
  <c r="G66" i="1"/>
  <c r="H66" i="1"/>
  <c r="G68" i="7"/>
  <c r="F68" i="7"/>
  <c r="H68" i="7"/>
  <c r="AB68" i="7" l="1"/>
  <c r="L68" i="7"/>
  <c r="AC68" i="7" s="1"/>
  <c r="L66" i="1"/>
  <c r="AB66" i="1" s="1"/>
  <c r="Z66" i="1"/>
  <c r="Z68" i="7"/>
  <c r="K69" i="7"/>
  <c r="I69" i="7"/>
  <c r="J69" i="7"/>
  <c r="I67" i="1"/>
  <c r="J67" i="1"/>
  <c r="K67" i="1"/>
  <c r="H67" i="1"/>
  <c r="F67" i="1"/>
  <c r="G67" i="1"/>
  <c r="F69" i="7"/>
  <c r="H69" i="7"/>
  <c r="G69" i="7"/>
  <c r="AB69" i="7" l="1"/>
  <c r="L69" i="7"/>
  <c r="AC69" i="7" s="1"/>
  <c r="L67" i="1"/>
  <c r="AB67" i="1" s="1"/>
  <c r="Z67" i="1"/>
  <c r="K70" i="7"/>
  <c r="I70" i="7"/>
  <c r="J70" i="7"/>
  <c r="Z69" i="7"/>
  <c r="J68" i="1"/>
  <c r="K68" i="1"/>
  <c r="I68" i="1"/>
  <c r="F68" i="1"/>
  <c r="G68" i="1"/>
  <c r="H68" i="1"/>
  <c r="G70" i="7"/>
  <c r="H70" i="7"/>
  <c r="F70" i="7"/>
  <c r="AB70" i="7" l="1"/>
  <c r="L68" i="1"/>
  <c r="AB68" i="1" s="1"/>
  <c r="L70" i="7"/>
  <c r="AC70" i="7" s="1"/>
  <c r="Z68" i="1"/>
  <c r="K71" i="7"/>
  <c r="I71" i="7"/>
  <c r="J71" i="7"/>
  <c r="Z70" i="7"/>
  <c r="K69" i="1"/>
  <c r="I69" i="1"/>
  <c r="J69" i="1"/>
  <c r="H69" i="1"/>
  <c r="F69" i="1"/>
  <c r="G69" i="1"/>
  <c r="H71" i="7"/>
  <c r="G71" i="7"/>
  <c r="F71" i="7"/>
  <c r="AB71" i="7" l="1"/>
  <c r="L71" i="7"/>
  <c r="AC71" i="7" s="1"/>
  <c r="L69" i="1"/>
  <c r="AB69" i="1" s="1"/>
  <c r="Z69" i="1"/>
  <c r="K72" i="7"/>
  <c r="I72" i="7"/>
  <c r="J72" i="7"/>
  <c r="Z71" i="7"/>
  <c r="I70" i="1"/>
  <c r="J70" i="1"/>
  <c r="K70" i="1"/>
  <c r="G70" i="1"/>
  <c r="H70" i="1"/>
  <c r="F70" i="1"/>
  <c r="G72" i="7"/>
  <c r="F72" i="7"/>
  <c r="H72" i="7"/>
  <c r="AB72" i="7" l="1"/>
  <c r="L70" i="1"/>
  <c r="AB70" i="1" s="1"/>
  <c r="L72" i="7"/>
  <c r="AC72" i="7" s="1"/>
  <c r="Z70" i="1"/>
  <c r="Z72" i="7"/>
  <c r="K73" i="7"/>
  <c r="I73" i="7"/>
  <c r="J73" i="7"/>
  <c r="K71" i="1"/>
  <c r="I71" i="1"/>
  <c r="J71" i="1"/>
  <c r="G71" i="1"/>
  <c r="H71" i="1"/>
  <c r="F71" i="1"/>
  <c r="H73" i="7"/>
  <c r="F73" i="7"/>
  <c r="G73" i="7"/>
  <c r="AB73" i="7" l="1"/>
  <c r="L73" i="7"/>
  <c r="AC73" i="7" s="1"/>
  <c r="L71" i="1"/>
  <c r="AB71" i="1" s="1"/>
  <c r="Z71" i="1"/>
  <c r="Z73" i="7"/>
  <c r="K74" i="7"/>
  <c r="I74" i="7"/>
  <c r="J74" i="7"/>
  <c r="I72" i="1"/>
  <c r="J72" i="1"/>
  <c r="K72" i="1"/>
  <c r="H72" i="1"/>
  <c r="G72" i="1"/>
  <c r="F72" i="1"/>
  <c r="G74" i="7"/>
  <c r="F74" i="7"/>
  <c r="H74" i="7"/>
  <c r="AB74" i="7" l="1"/>
  <c r="L72" i="1"/>
  <c r="AB72" i="1" s="1"/>
  <c r="L74" i="7"/>
  <c r="AC74" i="7" s="1"/>
  <c r="Z72" i="1"/>
  <c r="K75" i="7"/>
  <c r="I75" i="7"/>
  <c r="J75" i="7"/>
  <c r="Z74" i="7"/>
  <c r="I73" i="1"/>
  <c r="J73" i="1"/>
  <c r="K73" i="1"/>
  <c r="H73" i="1"/>
  <c r="G73" i="1"/>
  <c r="F73" i="1"/>
  <c r="H75" i="7"/>
  <c r="G75" i="7"/>
  <c r="F75" i="7"/>
  <c r="AB75" i="7" l="1"/>
  <c r="L75" i="7"/>
  <c r="AC75" i="7" s="1"/>
  <c r="L73" i="1"/>
  <c r="AB73" i="1" s="1"/>
  <c r="Z73" i="1"/>
  <c r="Z75" i="7"/>
  <c r="K76" i="7"/>
  <c r="I76" i="7"/>
  <c r="J76" i="7"/>
  <c r="J74" i="1"/>
  <c r="K74" i="1"/>
  <c r="I74" i="1"/>
  <c r="F74" i="1"/>
  <c r="G74" i="1"/>
  <c r="H74" i="1"/>
  <c r="G76" i="7"/>
  <c r="F76" i="7"/>
  <c r="H76" i="7"/>
  <c r="AB76" i="7" l="1"/>
  <c r="L74" i="1"/>
  <c r="AB74" i="1" s="1"/>
  <c r="L76" i="7"/>
  <c r="AC76" i="7" s="1"/>
  <c r="Z74" i="1"/>
  <c r="Z76" i="7"/>
  <c r="K77" i="7"/>
  <c r="I77" i="7"/>
  <c r="J77" i="7"/>
  <c r="K75" i="1"/>
  <c r="I75" i="1"/>
  <c r="J75" i="1"/>
  <c r="G75" i="1"/>
  <c r="F75" i="1"/>
  <c r="H75" i="1"/>
  <c r="H77" i="7"/>
  <c r="F77" i="7"/>
  <c r="G77" i="7"/>
  <c r="AB77" i="7" l="1"/>
  <c r="L75" i="1"/>
  <c r="AB75" i="1" s="1"/>
  <c r="L77" i="7"/>
  <c r="AC77" i="7" s="1"/>
  <c r="Z75" i="1"/>
  <c r="Z77" i="7"/>
  <c r="K78" i="7"/>
  <c r="I78" i="7"/>
  <c r="J78" i="7"/>
  <c r="I76" i="1"/>
  <c r="J76" i="1"/>
  <c r="K76" i="1"/>
  <c r="F76" i="1"/>
  <c r="G76" i="1"/>
  <c r="H76" i="1"/>
  <c r="G78" i="7"/>
  <c r="F78" i="7"/>
  <c r="H78" i="7"/>
  <c r="AB78" i="7" l="1"/>
  <c r="L76" i="1"/>
  <c r="AB76" i="1" s="1"/>
  <c r="L78" i="7"/>
  <c r="AC78" i="7" s="1"/>
  <c r="Z76" i="1"/>
  <c r="K79" i="7"/>
  <c r="I79" i="7"/>
  <c r="J79" i="7"/>
  <c r="Z78" i="7"/>
  <c r="I77" i="1"/>
  <c r="J77" i="1"/>
  <c r="K77" i="1"/>
  <c r="G77" i="1"/>
  <c r="H77" i="1"/>
  <c r="F77" i="1"/>
  <c r="H79" i="7"/>
  <c r="G79" i="7"/>
  <c r="F79" i="7"/>
  <c r="AB79" i="7" l="1"/>
  <c r="Z77" i="1"/>
  <c r="L79" i="7"/>
  <c r="AC79" i="7" s="1"/>
  <c r="L77" i="1"/>
  <c r="AB77" i="1" s="1"/>
  <c r="K80" i="7"/>
  <c r="I80" i="7"/>
  <c r="J80" i="7"/>
  <c r="Z79" i="7"/>
  <c r="J78" i="1"/>
  <c r="K78" i="1"/>
  <c r="I78" i="1"/>
  <c r="F78" i="1"/>
  <c r="H78" i="1"/>
  <c r="G78" i="1"/>
  <c r="G80" i="7"/>
  <c r="F80" i="7"/>
  <c r="H80" i="7"/>
  <c r="AB80" i="7" l="1"/>
  <c r="L80" i="7"/>
  <c r="AC80" i="7" s="1"/>
  <c r="L78" i="1"/>
  <c r="AB78" i="1" s="1"/>
  <c r="Z78" i="1"/>
  <c r="K81" i="7"/>
  <c r="I81" i="7"/>
  <c r="J81" i="7"/>
  <c r="Z80" i="7"/>
  <c r="K79" i="1"/>
  <c r="I79" i="1"/>
  <c r="J79" i="1"/>
  <c r="H79" i="1"/>
  <c r="G79" i="1"/>
  <c r="F79" i="1"/>
  <c r="H81" i="7"/>
  <c r="G81" i="7"/>
  <c r="F81" i="7"/>
  <c r="AB81" i="7" l="1"/>
  <c r="L81" i="7"/>
  <c r="AC81" i="7" s="1"/>
  <c r="L79" i="1"/>
  <c r="AB79" i="1" s="1"/>
  <c r="Z79" i="1"/>
  <c r="K82" i="7"/>
  <c r="I82" i="7"/>
  <c r="J82" i="7"/>
  <c r="Z81" i="7"/>
  <c r="I80" i="1"/>
  <c r="J80" i="1"/>
  <c r="K80" i="1"/>
  <c r="H80" i="1"/>
  <c r="F80" i="1"/>
  <c r="G80" i="1"/>
  <c r="G82" i="7"/>
  <c r="F82" i="7"/>
  <c r="H82" i="7"/>
  <c r="AB82" i="7" l="1"/>
  <c r="L82" i="7"/>
  <c r="AC82" i="7" s="1"/>
  <c r="L80" i="1"/>
  <c r="AB80" i="1" s="1"/>
  <c r="Z80" i="1"/>
  <c r="K83" i="7"/>
  <c r="I83" i="7"/>
  <c r="J83" i="7"/>
  <c r="Z82" i="7"/>
  <c r="I81" i="1"/>
  <c r="J81" i="1"/>
  <c r="K81" i="1"/>
  <c r="F81" i="1"/>
  <c r="H81" i="1"/>
  <c r="G81" i="1"/>
  <c r="H83" i="7"/>
  <c r="G83" i="7"/>
  <c r="F83" i="7"/>
  <c r="L81" i="1" l="1"/>
  <c r="AB81" i="1" s="1"/>
  <c r="AB83" i="7"/>
  <c r="L83" i="7"/>
  <c r="AC83" i="7" s="1"/>
  <c r="Z81" i="1"/>
  <c r="K84" i="7"/>
  <c r="I84" i="7"/>
  <c r="J84" i="7"/>
  <c r="Z83" i="7"/>
  <c r="J82" i="1"/>
  <c r="K82" i="1"/>
  <c r="I82" i="1"/>
  <c r="H82" i="1"/>
  <c r="G82" i="1"/>
  <c r="F82" i="1"/>
  <c r="G84" i="7"/>
  <c r="F84" i="7"/>
  <c r="H84" i="7"/>
  <c r="AB84" i="7" l="1"/>
  <c r="L84" i="7"/>
  <c r="AC84" i="7" s="1"/>
  <c r="L82" i="1"/>
  <c r="AB82" i="1" s="1"/>
  <c r="Z82" i="1"/>
  <c r="Z84" i="7"/>
  <c r="K85" i="7"/>
  <c r="I85" i="7"/>
  <c r="J85" i="7"/>
  <c r="K83" i="1"/>
  <c r="I83" i="1"/>
  <c r="J83" i="1"/>
  <c r="G83" i="1"/>
  <c r="H83" i="1"/>
  <c r="F83" i="1"/>
  <c r="H85" i="7"/>
  <c r="G85" i="7"/>
  <c r="F85" i="7"/>
  <c r="AB85" i="7" l="1"/>
  <c r="L85" i="7"/>
  <c r="AC85" i="7" s="1"/>
  <c r="L83" i="1"/>
  <c r="AB83" i="1" s="1"/>
  <c r="Z83" i="1"/>
  <c r="K86" i="7"/>
  <c r="I86" i="7"/>
  <c r="J86" i="7"/>
  <c r="Z85" i="7"/>
  <c r="I84" i="1"/>
  <c r="J84" i="1"/>
  <c r="K84" i="1"/>
  <c r="F84" i="1"/>
  <c r="H84" i="1"/>
  <c r="G84" i="1"/>
  <c r="G86" i="7"/>
  <c r="F86" i="7"/>
  <c r="H86" i="7"/>
  <c r="AB86" i="7" l="1"/>
  <c r="L86" i="7"/>
  <c r="AC86" i="7" s="1"/>
  <c r="L84" i="1"/>
  <c r="AB84" i="1" s="1"/>
  <c r="Z84" i="1"/>
  <c r="Z86" i="7"/>
  <c r="K87" i="7"/>
  <c r="I87" i="7"/>
  <c r="J87" i="7"/>
  <c r="I85" i="1"/>
  <c r="J85" i="1"/>
  <c r="K85" i="1"/>
  <c r="G85" i="1"/>
  <c r="H85" i="1"/>
  <c r="F85" i="1"/>
  <c r="H87" i="7"/>
  <c r="G87" i="7"/>
  <c r="F87" i="7"/>
  <c r="AB87" i="7" l="1"/>
  <c r="L87" i="7"/>
  <c r="AC87" i="7" s="1"/>
  <c r="L85" i="1"/>
  <c r="AB85" i="1" s="1"/>
  <c r="Z85" i="1"/>
  <c r="K88" i="7"/>
  <c r="I88" i="7"/>
  <c r="J88" i="7"/>
  <c r="Z87" i="7"/>
  <c r="J86" i="1"/>
  <c r="K86" i="1"/>
  <c r="I86" i="1"/>
  <c r="F86" i="1"/>
  <c r="G86" i="1"/>
  <c r="H86" i="1"/>
  <c r="G88" i="7"/>
  <c r="F88" i="7"/>
  <c r="H88" i="7"/>
  <c r="AB88" i="7" l="1"/>
  <c r="L86" i="1"/>
  <c r="AB86" i="1" s="1"/>
  <c r="L88" i="7"/>
  <c r="AC88" i="7" s="1"/>
  <c r="Z86" i="1"/>
  <c r="Z88" i="7"/>
  <c r="K89" i="7"/>
  <c r="I89" i="7"/>
  <c r="J89" i="7"/>
  <c r="K87" i="1"/>
  <c r="I87" i="1"/>
  <c r="J87" i="1"/>
  <c r="G87" i="1"/>
  <c r="H87" i="1"/>
  <c r="F87" i="1"/>
  <c r="H89" i="7"/>
  <c r="G89" i="7"/>
  <c r="F89" i="7"/>
  <c r="AB89" i="7" l="1"/>
  <c r="L89" i="7"/>
  <c r="AC89" i="7" s="1"/>
  <c r="L87" i="1"/>
  <c r="AB87" i="1" s="1"/>
  <c r="Z87" i="1"/>
  <c r="K90" i="7"/>
  <c r="I90" i="7"/>
  <c r="J90" i="7"/>
  <c r="Z89" i="7"/>
  <c r="I88" i="1"/>
  <c r="J88" i="1"/>
  <c r="K88" i="1"/>
  <c r="F88" i="1"/>
  <c r="H88" i="1"/>
  <c r="G88" i="1"/>
  <c r="G90" i="7"/>
  <c r="F90" i="7"/>
  <c r="H90" i="7"/>
  <c r="AB90" i="7" l="1"/>
  <c r="L90" i="7"/>
  <c r="AC90" i="7" s="1"/>
  <c r="L88" i="1"/>
  <c r="AB88" i="1" s="1"/>
  <c r="Z88" i="1"/>
  <c r="K91" i="7"/>
  <c r="I91" i="7"/>
  <c r="J91" i="7"/>
  <c r="Z90" i="7"/>
  <c r="I89" i="1"/>
  <c r="J89" i="1"/>
  <c r="K89" i="1"/>
  <c r="H89" i="1"/>
  <c r="F89" i="1"/>
  <c r="G89" i="1"/>
  <c r="H91" i="7"/>
  <c r="G91" i="7"/>
  <c r="F91" i="7"/>
  <c r="L89" i="1" l="1"/>
  <c r="AB89" i="1" s="1"/>
  <c r="AB91" i="7"/>
  <c r="L91" i="7"/>
  <c r="AC91" i="7" s="1"/>
  <c r="Z89" i="1"/>
  <c r="K92" i="7"/>
  <c r="I92" i="7"/>
  <c r="J92" i="7"/>
  <c r="Z91" i="7"/>
  <c r="J90" i="1"/>
  <c r="K90" i="1"/>
  <c r="I90" i="1"/>
  <c r="G90" i="1"/>
  <c r="H90" i="1"/>
  <c r="F90" i="1"/>
  <c r="G92" i="7"/>
  <c r="F92" i="7"/>
  <c r="H92" i="7"/>
  <c r="AB92" i="7" l="1"/>
  <c r="L90" i="1"/>
  <c r="AB90" i="1" s="1"/>
  <c r="L92" i="7"/>
  <c r="AC92" i="7" s="1"/>
  <c r="Z90" i="1"/>
  <c r="Z92" i="7"/>
  <c r="K93" i="7"/>
  <c r="I93" i="7"/>
  <c r="J93" i="7"/>
  <c r="K91" i="1"/>
  <c r="I91" i="1"/>
  <c r="J91" i="1"/>
  <c r="F91" i="1"/>
  <c r="G91" i="1"/>
  <c r="H91" i="1"/>
  <c r="H93" i="7"/>
  <c r="G93" i="7"/>
  <c r="F93" i="7"/>
  <c r="AB93" i="7" l="1"/>
  <c r="L93" i="7"/>
  <c r="AC93" i="7" s="1"/>
  <c r="L91" i="1"/>
  <c r="AB91" i="1" s="1"/>
  <c r="Z91" i="1"/>
  <c r="K94" i="7"/>
  <c r="I94" i="7"/>
  <c r="J94" i="7"/>
  <c r="Z93" i="7"/>
  <c r="I92" i="1"/>
  <c r="J92" i="1"/>
  <c r="K92" i="1"/>
  <c r="F92" i="1"/>
  <c r="G92" i="1"/>
  <c r="H92" i="1"/>
  <c r="G94" i="7"/>
  <c r="F94" i="7"/>
  <c r="H94" i="7"/>
  <c r="AB94" i="7" l="1"/>
  <c r="L94" i="7"/>
  <c r="AC94" i="7" s="1"/>
  <c r="L92" i="1"/>
  <c r="AB92" i="1" s="1"/>
  <c r="Z92" i="1"/>
  <c r="Z94" i="7"/>
  <c r="K95" i="7"/>
  <c r="I95" i="7"/>
  <c r="J95" i="7"/>
  <c r="I93" i="1"/>
  <c r="J93" i="1"/>
  <c r="K93" i="1"/>
  <c r="H93" i="1"/>
  <c r="F93" i="1"/>
  <c r="G93" i="1"/>
  <c r="H95" i="7"/>
  <c r="G95" i="7"/>
  <c r="F95" i="7"/>
  <c r="AB95" i="7" l="1"/>
  <c r="L95" i="7"/>
  <c r="AC95" i="7" s="1"/>
  <c r="L93" i="1"/>
  <c r="AB93" i="1" s="1"/>
  <c r="Z93" i="1"/>
  <c r="K96" i="7"/>
  <c r="I96" i="7"/>
  <c r="J96" i="7"/>
  <c r="Z95" i="7"/>
  <c r="J94" i="1"/>
  <c r="K94" i="1"/>
  <c r="I94" i="1"/>
  <c r="H94" i="1"/>
  <c r="F94" i="1"/>
  <c r="G94" i="1"/>
  <c r="G96" i="7"/>
  <c r="F96" i="7"/>
  <c r="H96" i="7"/>
  <c r="AB96" i="7" l="1"/>
  <c r="L96" i="7"/>
  <c r="AC96" i="7" s="1"/>
  <c r="L94" i="1"/>
  <c r="AB94" i="1" s="1"/>
  <c r="Z94" i="1"/>
  <c r="K97" i="7"/>
  <c r="I97" i="7"/>
  <c r="J97" i="7"/>
  <c r="Z96" i="7"/>
  <c r="K95" i="1"/>
  <c r="I95" i="1"/>
  <c r="J95" i="1"/>
  <c r="G95" i="1"/>
  <c r="F95" i="1"/>
  <c r="H95" i="1"/>
  <c r="H97" i="7"/>
  <c r="G97" i="7"/>
  <c r="F97" i="7"/>
  <c r="AB97" i="7" l="1"/>
  <c r="L97" i="7"/>
  <c r="AC97" i="7" s="1"/>
  <c r="L95" i="1"/>
  <c r="AB95" i="1" s="1"/>
  <c r="Z95" i="1"/>
  <c r="K98" i="7"/>
  <c r="I98" i="7"/>
  <c r="J98" i="7"/>
  <c r="Z97" i="7"/>
  <c r="I96" i="1"/>
  <c r="J96" i="1"/>
  <c r="K96" i="1"/>
  <c r="H96" i="1"/>
  <c r="G96" i="1"/>
  <c r="F96" i="1"/>
  <c r="G98" i="7"/>
  <c r="F98" i="7"/>
  <c r="H98" i="7"/>
  <c r="AB98" i="7" l="1"/>
  <c r="L98" i="7"/>
  <c r="AC98" i="7" s="1"/>
  <c r="L96" i="1"/>
  <c r="AB96" i="1" s="1"/>
  <c r="Z96" i="1"/>
  <c r="K99" i="7"/>
  <c r="I99" i="7"/>
  <c r="J99" i="7"/>
  <c r="Z98" i="7"/>
  <c r="I97" i="1"/>
  <c r="J97" i="1"/>
  <c r="K97" i="1"/>
  <c r="G97" i="1"/>
  <c r="H97" i="1"/>
  <c r="F97" i="1"/>
  <c r="H99" i="7"/>
  <c r="G99" i="7"/>
  <c r="F99" i="7"/>
  <c r="AB99" i="7" l="1"/>
  <c r="L97" i="1"/>
  <c r="AB97" i="1" s="1"/>
  <c r="L99" i="7"/>
  <c r="AC99" i="7" s="1"/>
  <c r="Z97" i="1"/>
  <c r="K100" i="7"/>
  <c r="I100" i="7"/>
  <c r="J100" i="7"/>
  <c r="Z99" i="7"/>
  <c r="J98" i="1"/>
  <c r="K98" i="1"/>
  <c r="I98" i="1"/>
  <c r="F98" i="1"/>
  <c r="G98" i="1"/>
  <c r="H98" i="1"/>
  <c r="G100" i="7"/>
  <c r="F100" i="7"/>
  <c r="H100" i="7"/>
  <c r="AB100" i="7" l="1"/>
  <c r="L100" i="7"/>
  <c r="AC100" i="7" s="1"/>
  <c r="L98" i="1"/>
  <c r="AB98" i="1" s="1"/>
  <c r="Z98" i="1"/>
  <c r="K101" i="7"/>
  <c r="I101" i="7"/>
  <c r="J101" i="7"/>
  <c r="Z100" i="7"/>
  <c r="K99" i="1"/>
  <c r="J99" i="1"/>
  <c r="I99" i="1"/>
  <c r="G99" i="1"/>
  <c r="H99" i="1"/>
  <c r="F99" i="1"/>
  <c r="H101" i="7"/>
  <c r="G101" i="7"/>
  <c r="F101" i="7"/>
  <c r="AB101" i="7" l="1"/>
  <c r="L99" i="1"/>
  <c r="AB99" i="1" s="1"/>
  <c r="L101" i="7"/>
  <c r="AC101" i="7" s="1"/>
  <c r="Z99" i="1"/>
  <c r="K102" i="7"/>
  <c r="I102" i="7"/>
  <c r="J102" i="7"/>
  <c r="Z101" i="7"/>
  <c r="I100" i="1"/>
  <c r="J100" i="1"/>
  <c r="K100" i="1"/>
  <c r="H100" i="1"/>
  <c r="G100" i="1"/>
  <c r="F100" i="1"/>
  <c r="H102" i="7"/>
  <c r="G102" i="7"/>
  <c r="F102" i="7"/>
  <c r="AB102" i="7" l="1"/>
  <c r="L102" i="7"/>
  <c r="AC102" i="7" s="1"/>
  <c r="L100" i="1"/>
  <c r="AB100" i="1" s="1"/>
  <c r="Z100" i="1"/>
  <c r="K103" i="7"/>
  <c r="J103" i="7"/>
  <c r="I103" i="7"/>
  <c r="Z102" i="7"/>
  <c r="I101" i="1"/>
  <c r="J101" i="1"/>
  <c r="K101" i="1"/>
  <c r="G101" i="1"/>
  <c r="H101" i="1"/>
  <c r="F101" i="1"/>
  <c r="F103" i="7"/>
  <c r="H103" i="7"/>
  <c r="G103" i="7"/>
  <c r="AB103" i="7" l="1"/>
  <c r="L103" i="7"/>
  <c r="AC103" i="7" s="1"/>
  <c r="L101" i="1"/>
  <c r="AB101" i="1" s="1"/>
  <c r="Z101" i="1"/>
  <c r="K104" i="7"/>
  <c r="I104" i="7"/>
  <c r="J104" i="7"/>
  <c r="Z103" i="7"/>
  <c r="J102" i="1"/>
  <c r="I102" i="1"/>
  <c r="K102" i="1"/>
  <c r="G102" i="1"/>
  <c r="F102" i="1"/>
  <c r="H102" i="1"/>
  <c r="G104" i="7"/>
  <c r="F104" i="7"/>
  <c r="H104" i="7"/>
  <c r="AB104" i="7" l="1"/>
  <c r="L104" i="7"/>
  <c r="AC104" i="7" s="1"/>
  <c r="L102" i="1"/>
  <c r="AB102" i="1" s="1"/>
  <c r="Z102" i="1"/>
  <c r="Z104" i="7"/>
  <c r="K105" i="7"/>
  <c r="I105" i="7"/>
  <c r="J105" i="7"/>
  <c r="K103" i="1"/>
  <c r="J103" i="1"/>
  <c r="I103" i="1"/>
  <c r="H103" i="1"/>
  <c r="F103" i="1"/>
  <c r="G103" i="1"/>
  <c r="H105" i="7"/>
  <c r="G105" i="7"/>
  <c r="F105" i="7"/>
  <c r="AB105" i="7" l="1"/>
  <c r="L103" i="1"/>
  <c r="AB103" i="1" s="1"/>
  <c r="L105" i="7"/>
  <c r="AC105" i="7" s="1"/>
  <c r="Z103" i="1"/>
  <c r="K106" i="7"/>
  <c r="I106" i="7"/>
  <c r="J106" i="7"/>
  <c r="Z105" i="7"/>
  <c r="I104" i="1"/>
  <c r="K104" i="1"/>
  <c r="J104" i="1"/>
  <c r="F104" i="1"/>
  <c r="G104" i="1"/>
  <c r="H104" i="1"/>
  <c r="H106" i="7"/>
  <c r="G106" i="7"/>
  <c r="F106" i="7"/>
  <c r="AB106" i="7" l="1"/>
  <c r="L106" i="7"/>
  <c r="AC106" i="7" s="1"/>
  <c r="L104" i="1"/>
  <c r="AB104" i="1" s="1"/>
  <c r="Z104" i="1"/>
  <c r="K107" i="7"/>
  <c r="J107" i="7"/>
  <c r="I107" i="7"/>
  <c r="Z106" i="7"/>
  <c r="I105" i="1"/>
  <c r="K105" i="1"/>
  <c r="J105" i="1"/>
  <c r="H105" i="1"/>
  <c r="F105" i="1"/>
  <c r="G105" i="1"/>
  <c r="F107" i="7"/>
  <c r="G107" i="7"/>
  <c r="H107" i="7"/>
  <c r="AB107" i="7" l="1"/>
  <c r="L105" i="1"/>
  <c r="AB105" i="1" s="1"/>
  <c r="L107" i="7"/>
  <c r="AC107" i="7" s="1"/>
  <c r="Z105" i="1"/>
  <c r="K108" i="7"/>
  <c r="I108" i="7"/>
  <c r="J108" i="7"/>
  <c r="Z107" i="7"/>
  <c r="J106" i="1"/>
  <c r="I106" i="1"/>
  <c r="K106" i="1"/>
  <c r="F106" i="1"/>
  <c r="G106" i="1"/>
  <c r="H106" i="1"/>
  <c r="G108" i="7"/>
  <c r="H108" i="7"/>
  <c r="F108" i="7"/>
  <c r="AB108" i="7" l="1"/>
  <c r="L106" i="1"/>
  <c r="AB106" i="1" s="1"/>
  <c r="L108" i="7"/>
  <c r="AC108" i="7" s="1"/>
  <c r="Z106" i="1"/>
  <c r="I109" i="7"/>
  <c r="J109" i="7"/>
  <c r="K109" i="7"/>
  <c r="Z108" i="7"/>
  <c r="K107" i="1"/>
  <c r="J107" i="1"/>
  <c r="I107" i="1"/>
  <c r="H107" i="1"/>
  <c r="F107" i="1"/>
  <c r="G107" i="1"/>
  <c r="H109" i="7"/>
  <c r="G109" i="7"/>
  <c r="F109" i="7"/>
  <c r="AB109" i="7" l="1"/>
  <c r="L109" i="7"/>
  <c r="AC109" i="7" s="1"/>
  <c r="L107" i="1"/>
  <c r="AB107" i="1" s="1"/>
  <c r="Z107" i="1"/>
  <c r="I110" i="7"/>
  <c r="J110" i="7"/>
  <c r="K110" i="7"/>
  <c r="Z109" i="7"/>
  <c r="I108" i="1"/>
  <c r="J108" i="1"/>
  <c r="K108" i="1"/>
  <c r="G108" i="1"/>
  <c r="F108" i="1"/>
  <c r="H108" i="1"/>
  <c r="H110" i="7"/>
  <c r="G110" i="7"/>
  <c r="F110" i="7"/>
  <c r="AB110" i="7" l="1"/>
  <c r="L110" i="7"/>
  <c r="AC110" i="7" s="1"/>
  <c r="L108" i="1"/>
  <c r="AB108" i="1" s="1"/>
  <c r="Z108" i="1"/>
  <c r="I111" i="7"/>
  <c r="J111" i="7"/>
  <c r="K111" i="7"/>
  <c r="Z110" i="7"/>
  <c r="I109" i="1"/>
  <c r="J109" i="1"/>
  <c r="K109" i="1"/>
  <c r="F109" i="1"/>
  <c r="G109" i="1"/>
  <c r="H109" i="1"/>
  <c r="F111" i="7"/>
  <c r="H111" i="7"/>
  <c r="G111" i="7"/>
  <c r="AB111" i="7" l="1"/>
  <c r="L109" i="1"/>
  <c r="AB109" i="1" s="1"/>
  <c r="L111" i="7"/>
  <c r="AC111" i="7" s="1"/>
  <c r="Z109" i="1"/>
  <c r="Z111" i="7"/>
  <c r="I112" i="7"/>
  <c r="J112" i="7"/>
  <c r="K112" i="7"/>
  <c r="J110" i="1"/>
  <c r="I110" i="1"/>
  <c r="K110" i="1"/>
  <c r="H110" i="1"/>
  <c r="F110" i="1"/>
  <c r="G110" i="1"/>
  <c r="G112" i="7"/>
  <c r="F112" i="7"/>
  <c r="H112" i="7"/>
  <c r="AB112" i="7" l="1"/>
  <c r="L112" i="7"/>
  <c r="AC112" i="7" s="1"/>
  <c r="L110" i="1"/>
  <c r="AB110" i="1" s="1"/>
  <c r="Z110" i="1"/>
  <c r="I113" i="7"/>
  <c r="J113" i="7"/>
  <c r="K113" i="7"/>
  <c r="Z112" i="7"/>
  <c r="K111" i="1"/>
  <c r="I111" i="1"/>
  <c r="J111" i="1"/>
  <c r="F111" i="1"/>
  <c r="H111" i="1"/>
  <c r="G111" i="1"/>
  <c r="H113" i="7"/>
  <c r="G113" i="7"/>
  <c r="F113" i="7"/>
  <c r="AB113" i="7" l="1"/>
  <c r="L113" i="7"/>
  <c r="AC113" i="7" s="1"/>
  <c r="L111" i="1"/>
  <c r="AB111" i="1" s="1"/>
  <c r="Z111" i="1"/>
  <c r="I114" i="7"/>
  <c r="J114" i="7"/>
  <c r="K114" i="7"/>
  <c r="Z113" i="7"/>
  <c r="K112" i="1"/>
  <c r="I112" i="1"/>
  <c r="J112" i="1"/>
  <c r="H112" i="1"/>
  <c r="F112" i="1"/>
  <c r="G112" i="1"/>
  <c r="H114" i="7"/>
  <c r="G114" i="7"/>
  <c r="F114" i="7"/>
  <c r="AB114" i="7" l="1"/>
  <c r="L112" i="1"/>
  <c r="AB112" i="1" s="1"/>
  <c r="L114" i="7"/>
  <c r="AC114" i="7" s="1"/>
  <c r="Z112" i="1"/>
  <c r="I115" i="7"/>
  <c r="J115" i="7"/>
  <c r="K115" i="7"/>
  <c r="Z114" i="7"/>
  <c r="I113" i="1"/>
  <c r="K113" i="1"/>
  <c r="J113" i="1"/>
  <c r="H113" i="1"/>
  <c r="F113" i="1"/>
  <c r="G113" i="1"/>
  <c r="F115" i="7"/>
  <c r="H115" i="7"/>
  <c r="G115" i="7"/>
  <c r="AB115" i="7" l="1"/>
  <c r="L115" i="7"/>
  <c r="AC115" i="7" s="1"/>
  <c r="L113" i="1"/>
  <c r="AB113" i="1" s="1"/>
  <c r="Z113" i="1"/>
  <c r="Z115" i="7"/>
  <c r="I116" i="7"/>
  <c r="J116" i="7"/>
  <c r="K116" i="7"/>
  <c r="J114" i="1"/>
  <c r="K114" i="1"/>
  <c r="I114" i="1"/>
  <c r="F114" i="1"/>
  <c r="G114" i="1"/>
  <c r="H114" i="1"/>
  <c r="G116" i="7"/>
  <c r="F116" i="7"/>
  <c r="H116" i="7"/>
  <c r="AB116" i="7" l="1"/>
  <c r="L116" i="7"/>
  <c r="AC116" i="7" s="1"/>
  <c r="L114" i="1"/>
  <c r="AB114" i="1" s="1"/>
  <c r="Z114" i="1"/>
  <c r="Z116" i="7"/>
  <c r="I117" i="7"/>
  <c r="J117" i="7"/>
  <c r="K117" i="7"/>
  <c r="K115" i="1"/>
  <c r="I115" i="1"/>
  <c r="J115" i="1"/>
  <c r="H115" i="1"/>
  <c r="G115" i="1"/>
  <c r="F115" i="1"/>
  <c r="H117" i="7"/>
  <c r="G117" i="7"/>
  <c r="F117" i="7"/>
  <c r="AB117" i="7" l="1"/>
  <c r="L117" i="7"/>
  <c r="AC117" i="7" s="1"/>
  <c r="L115" i="1"/>
  <c r="AB115" i="1" s="1"/>
  <c r="Z115" i="1"/>
  <c r="I118" i="7"/>
  <c r="J118" i="7"/>
  <c r="K118" i="7"/>
  <c r="Z117" i="7"/>
  <c r="J116" i="1"/>
  <c r="K116" i="1"/>
  <c r="I116" i="1"/>
  <c r="H116" i="1"/>
  <c r="G116" i="1"/>
  <c r="F116" i="1"/>
  <c r="H118" i="7"/>
  <c r="G118" i="7"/>
  <c r="F118" i="7"/>
  <c r="AB118" i="7" l="1"/>
  <c r="L116" i="1"/>
  <c r="AB116" i="1" s="1"/>
  <c r="L118" i="7"/>
  <c r="AC118" i="7" s="1"/>
  <c r="Z116" i="1"/>
  <c r="I119" i="7"/>
  <c r="J119" i="7"/>
  <c r="K119" i="7"/>
  <c r="Z118" i="7"/>
  <c r="I117" i="1"/>
  <c r="J117" i="1"/>
  <c r="K117" i="1"/>
  <c r="H117" i="1"/>
  <c r="F117" i="1"/>
  <c r="G117" i="1"/>
  <c r="F119" i="7"/>
  <c r="H119" i="7"/>
  <c r="G119" i="7"/>
  <c r="AB119" i="7" l="1"/>
  <c r="L119" i="7"/>
  <c r="AC119" i="7" s="1"/>
  <c r="L117" i="1"/>
  <c r="AB117" i="1" s="1"/>
  <c r="Z117" i="1"/>
  <c r="Z119" i="7"/>
  <c r="I120" i="7"/>
  <c r="J120" i="7"/>
  <c r="K120" i="7"/>
  <c r="J118" i="1"/>
  <c r="I118" i="1"/>
  <c r="K118" i="1"/>
  <c r="H118" i="1"/>
  <c r="G118" i="1"/>
  <c r="F118" i="1"/>
  <c r="G120" i="7"/>
  <c r="F120" i="7"/>
  <c r="H120" i="7"/>
  <c r="AB120" i="7" l="1"/>
  <c r="L120" i="7"/>
  <c r="AC120" i="7" s="1"/>
  <c r="L118" i="1"/>
  <c r="AB118" i="1" s="1"/>
  <c r="Z118" i="1"/>
  <c r="Z120" i="7"/>
  <c r="I121" i="7"/>
  <c r="J121" i="7"/>
  <c r="K121" i="7"/>
  <c r="K119" i="1"/>
  <c r="I119" i="1"/>
  <c r="J119" i="1"/>
  <c r="G119" i="1"/>
  <c r="H119" i="1"/>
  <c r="F119" i="1"/>
  <c r="H121" i="7"/>
  <c r="G121" i="7"/>
  <c r="F121" i="7"/>
  <c r="AB121" i="7" l="1"/>
  <c r="L121" i="7"/>
  <c r="AC121" i="7" s="1"/>
  <c r="L119" i="1"/>
  <c r="AB119" i="1" s="1"/>
  <c r="Z119" i="1"/>
  <c r="I122" i="7"/>
  <c r="J122" i="7"/>
  <c r="K122" i="7"/>
  <c r="Z121" i="7"/>
  <c r="I120" i="1"/>
  <c r="K120" i="1"/>
  <c r="J120" i="1"/>
  <c r="H120" i="1"/>
  <c r="F120" i="1"/>
  <c r="G120" i="1"/>
  <c r="H122" i="7"/>
  <c r="G122" i="7"/>
  <c r="F122" i="7"/>
  <c r="AB122" i="7" l="1"/>
  <c r="L122" i="7"/>
  <c r="AC122" i="7" s="1"/>
  <c r="L120" i="1"/>
  <c r="AB120" i="1" s="1"/>
  <c r="Z120" i="1"/>
  <c r="I123" i="7"/>
  <c r="J123" i="7"/>
  <c r="K123" i="7"/>
  <c r="Z122" i="7"/>
  <c r="I121" i="1"/>
  <c r="K121" i="1"/>
  <c r="J121" i="1"/>
  <c r="G121" i="1"/>
  <c r="H121" i="1"/>
  <c r="F121" i="1"/>
  <c r="F123" i="7"/>
  <c r="H123" i="7"/>
  <c r="G123" i="7"/>
  <c r="AB123" i="7" l="1"/>
  <c r="L123" i="7"/>
  <c r="AC123" i="7" s="1"/>
  <c r="L121" i="1"/>
  <c r="AB121" i="1" s="1"/>
  <c r="Z121" i="1"/>
  <c r="Z123" i="7"/>
  <c r="I124" i="7"/>
  <c r="J124" i="7"/>
  <c r="K124" i="7"/>
  <c r="J122" i="1"/>
  <c r="I122" i="1"/>
  <c r="K122" i="1"/>
  <c r="H122" i="1"/>
  <c r="G122" i="1"/>
  <c r="F122" i="1"/>
  <c r="G124" i="7"/>
  <c r="F124" i="7"/>
  <c r="H124" i="7"/>
  <c r="AB124" i="7" l="1"/>
  <c r="L124" i="7"/>
  <c r="AC124" i="7" s="1"/>
  <c r="L122" i="1"/>
  <c r="AB122" i="1" s="1"/>
  <c r="Z122" i="1"/>
  <c r="Z124" i="7"/>
  <c r="I125" i="7"/>
  <c r="J125" i="7"/>
  <c r="K125" i="7"/>
  <c r="K123" i="1"/>
  <c r="J123" i="1"/>
  <c r="I123" i="1"/>
  <c r="H123" i="1"/>
  <c r="G123" i="1"/>
  <c r="F123" i="1"/>
  <c r="H125" i="7"/>
  <c r="G125" i="7"/>
  <c r="F125" i="7"/>
  <c r="AB125" i="7" l="1"/>
  <c r="L125" i="7"/>
  <c r="AC125" i="7" s="1"/>
  <c r="L123" i="1"/>
  <c r="AB123" i="1" s="1"/>
  <c r="Z123" i="1"/>
  <c r="I126" i="7"/>
  <c r="J126" i="7"/>
  <c r="K126" i="7"/>
  <c r="Z125" i="7"/>
  <c r="J124" i="1"/>
  <c r="K124" i="1"/>
  <c r="I124" i="1"/>
  <c r="H124" i="1"/>
  <c r="F124" i="1"/>
  <c r="G124" i="1"/>
  <c r="H126" i="7"/>
  <c r="G126" i="7"/>
  <c r="F126" i="7"/>
  <c r="AB126" i="7" l="1"/>
  <c r="L124" i="1"/>
  <c r="AB124" i="1" s="1"/>
  <c r="L126" i="7"/>
  <c r="AC126" i="7" s="1"/>
  <c r="Z124" i="1"/>
  <c r="I127" i="7"/>
  <c r="J127" i="7"/>
  <c r="K127" i="7"/>
  <c r="Z126" i="7"/>
  <c r="I125" i="1"/>
  <c r="J125" i="1"/>
  <c r="K125" i="1"/>
  <c r="G125" i="1"/>
  <c r="H125" i="1"/>
  <c r="F125" i="1"/>
  <c r="F127" i="7"/>
  <c r="H127" i="7"/>
  <c r="G127" i="7"/>
  <c r="AB127" i="7" l="1"/>
  <c r="L127" i="7"/>
  <c r="AC127" i="7" s="1"/>
  <c r="L125" i="1"/>
  <c r="AB125" i="1" s="1"/>
  <c r="Z125" i="1"/>
  <c r="Z127" i="7"/>
  <c r="I128" i="7"/>
  <c r="J128" i="7"/>
  <c r="K128" i="7"/>
  <c r="J126" i="1"/>
  <c r="I126" i="1"/>
  <c r="K126" i="1"/>
  <c r="F126" i="1"/>
  <c r="G126" i="1"/>
  <c r="H126" i="1"/>
  <c r="G128" i="7"/>
  <c r="F128" i="7"/>
  <c r="H128" i="7"/>
  <c r="AB128" i="7" l="1"/>
  <c r="L126" i="1"/>
  <c r="AB126" i="1" s="1"/>
  <c r="L128" i="7"/>
  <c r="AC128" i="7" s="1"/>
  <c r="Z126" i="1"/>
  <c r="Z128" i="7"/>
  <c r="I129" i="7"/>
  <c r="J129" i="7"/>
  <c r="K129" i="7"/>
  <c r="I127" i="1"/>
  <c r="K127" i="1"/>
  <c r="J127" i="1"/>
  <c r="H127" i="1"/>
  <c r="F127" i="1"/>
  <c r="G127" i="1"/>
  <c r="H129" i="7"/>
  <c r="G129" i="7"/>
  <c r="F129" i="7"/>
  <c r="AB129" i="7" l="1"/>
  <c r="L127" i="1"/>
  <c r="AB127" i="1" s="1"/>
  <c r="L129" i="7"/>
  <c r="AC129" i="7" s="1"/>
  <c r="Z127" i="1"/>
  <c r="I130" i="7"/>
  <c r="J130" i="7"/>
  <c r="K130" i="7"/>
  <c r="Z129" i="7"/>
  <c r="J128" i="1"/>
  <c r="I128" i="1"/>
  <c r="K128" i="1"/>
  <c r="G128" i="1"/>
  <c r="F128" i="1"/>
  <c r="H128" i="1"/>
  <c r="H130" i="7"/>
  <c r="G130" i="7"/>
  <c r="F130" i="7"/>
  <c r="AB130" i="7" l="1"/>
  <c r="L128" i="1"/>
  <c r="AB128" i="1" s="1"/>
  <c r="L130" i="7"/>
  <c r="AC130" i="7" s="1"/>
  <c r="Z128" i="1"/>
  <c r="I131" i="7"/>
  <c r="J131" i="7"/>
  <c r="K131" i="7"/>
  <c r="Z130" i="7"/>
  <c r="K129" i="1"/>
  <c r="I129" i="1"/>
  <c r="J129" i="1"/>
  <c r="H129" i="1"/>
  <c r="F129" i="1"/>
  <c r="G129" i="1"/>
  <c r="F131" i="7"/>
  <c r="H131" i="7"/>
  <c r="G131" i="7"/>
  <c r="AB131" i="7" l="1"/>
  <c r="L129" i="1"/>
  <c r="AB129" i="1" s="1"/>
  <c r="L131" i="7"/>
  <c r="AC131" i="7" s="1"/>
  <c r="Z129" i="1"/>
  <c r="I132" i="7"/>
  <c r="J132" i="7"/>
  <c r="K132" i="7"/>
  <c r="Z131" i="7"/>
  <c r="J130" i="1"/>
  <c r="I130" i="1"/>
  <c r="K130" i="1"/>
  <c r="F130" i="1"/>
  <c r="H130" i="1"/>
  <c r="G130" i="1"/>
  <c r="G132" i="7"/>
  <c r="F132" i="7"/>
  <c r="H132" i="7"/>
  <c r="AB132" i="7" l="1"/>
  <c r="L130" i="1"/>
  <c r="AB130" i="1" s="1"/>
  <c r="L132" i="7"/>
  <c r="AC132" i="7" s="1"/>
  <c r="Z130" i="1"/>
  <c r="I133" i="7"/>
  <c r="J133" i="7"/>
  <c r="K133" i="7"/>
  <c r="Z132" i="7"/>
  <c r="I131" i="1"/>
  <c r="J131" i="1"/>
  <c r="K131" i="1"/>
  <c r="H131" i="1"/>
  <c r="F131" i="1"/>
  <c r="G131" i="1"/>
  <c r="H133" i="7"/>
  <c r="G133" i="7"/>
  <c r="F133" i="7"/>
  <c r="AB133" i="7" l="1"/>
  <c r="L133" i="7"/>
  <c r="AC133" i="7" s="1"/>
  <c r="L131" i="1"/>
  <c r="AB131" i="1" s="1"/>
  <c r="Z131" i="1"/>
  <c r="I134" i="7"/>
  <c r="J134" i="7"/>
  <c r="K134" i="7"/>
  <c r="Z133" i="7"/>
  <c r="J132" i="1"/>
  <c r="I132" i="1"/>
  <c r="K132" i="1"/>
  <c r="H132" i="1"/>
  <c r="F132" i="1"/>
  <c r="G132" i="1"/>
  <c r="H134" i="7"/>
  <c r="G134" i="7"/>
  <c r="F134" i="7"/>
  <c r="AB134" i="7" l="1"/>
  <c r="L132" i="1"/>
  <c r="AB132" i="1" s="1"/>
  <c r="L134" i="7"/>
  <c r="AC134" i="7" s="1"/>
  <c r="Z132" i="1"/>
  <c r="I135" i="7"/>
  <c r="J135" i="7"/>
  <c r="K135" i="7"/>
  <c r="Z134" i="7"/>
  <c r="K133" i="1"/>
  <c r="I133" i="1"/>
  <c r="J133" i="1"/>
  <c r="G133" i="1"/>
  <c r="F133" i="1"/>
  <c r="H133" i="1"/>
  <c r="F135" i="7"/>
  <c r="H135" i="7"/>
  <c r="G135" i="7"/>
  <c r="L133" i="1" l="1"/>
  <c r="AB133" i="1" s="1"/>
  <c r="AB135" i="7"/>
  <c r="L135" i="7"/>
  <c r="AC135" i="7" s="1"/>
  <c r="Z133" i="1"/>
  <c r="Z135" i="7"/>
  <c r="I136" i="7"/>
  <c r="J136" i="7"/>
  <c r="K136" i="7"/>
  <c r="K134" i="1"/>
  <c r="I134" i="1"/>
  <c r="J134" i="1"/>
  <c r="F134" i="1"/>
  <c r="G134" i="1"/>
  <c r="H134" i="1"/>
  <c r="G136" i="7"/>
  <c r="F136" i="7"/>
  <c r="H136" i="7"/>
  <c r="AB136" i="7" l="1"/>
  <c r="L134" i="1"/>
  <c r="AB134" i="1" s="1"/>
  <c r="L136" i="7"/>
  <c r="AC136" i="7" s="1"/>
  <c r="Z134" i="1"/>
  <c r="I137" i="7"/>
  <c r="J137" i="7"/>
  <c r="K137" i="7"/>
  <c r="Z136" i="7"/>
  <c r="I135" i="1"/>
  <c r="K135" i="1"/>
  <c r="J135" i="1"/>
  <c r="F135" i="1"/>
  <c r="G135" i="1"/>
  <c r="H135" i="1"/>
  <c r="H137" i="7"/>
  <c r="G137" i="7"/>
  <c r="F137" i="7"/>
  <c r="AB137" i="7" l="1"/>
  <c r="L137" i="7"/>
  <c r="AC137" i="7" s="1"/>
  <c r="L135" i="1"/>
  <c r="AB135" i="1" s="1"/>
  <c r="Z135" i="1"/>
  <c r="I138" i="7"/>
  <c r="J138" i="7"/>
  <c r="K138" i="7"/>
  <c r="Z137" i="7"/>
  <c r="J136" i="1"/>
  <c r="K136" i="1"/>
  <c r="I136" i="1"/>
  <c r="G136" i="1"/>
  <c r="H136" i="1"/>
  <c r="F136" i="1"/>
  <c r="H138" i="7"/>
  <c r="G138" i="7"/>
  <c r="F138" i="7"/>
  <c r="AB138" i="7" l="1"/>
  <c r="L136" i="1"/>
  <c r="AB136" i="1" s="1"/>
  <c r="L138" i="7"/>
  <c r="AC138" i="7" s="1"/>
  <c r="Z136" i="1"/>
  <c r="I139" i="7"/>
  <c r="J139" i="7"/>
  <c r="K139" i="7"/>
  <c r="Z138" i="7"/>
  <c r="K137" i="1"/>
  <c r="J137" i="1"/>
  <c r="I137" i="1"/>
  <c r="G137" i="1"/>
  <c r="H137" i="1"/>
  <c r="F137" i="1"/>
  <c r="F139" i="7"/>
  <c r="H139" i="7"/>
  <c r="G139" i="7"/>
  <c r="AB139" i="7" l="1"/>
  <c r="L139" i="7"/>
  <c r="AC139" i="7" s="1"/>
  <c r="L137" i="1"/>
  <c r="AB137" i="1" s="1"/>
  <c r="Z137" i="1"/>
  <c r="Z139" i="7"/>
  <c r="I140" i="7"/>
  <c r="J140" i="7"/>
  <c r="K140" i="7"/>
  <c r="J138" i="1"/>
  <c r="I138" i="1"/>
  <c r="K138" i="1"/>
  <c r="F138" i="1"/>
  <c r="G138" i="1"/>
  <c r="H138" i="1"/>
  <c r="G140" i="7"/>
  <c r="F140" i="7"/>
  <c r="H140" i="7"/>
  <c r="AB140" i="7" l="1"/>
  <c r="L140" i="7"/>
  <c r="AC140" i="7" s="1"/>
  <c r="L138" i="1"/>
  <c r="AB138" i="1" s="1"/>
  <c r="Z138" i="1"/>
  <c r="Z140" i="7"/>
  <c r="I141" i="7"/>
  <c r="J141" i="7"/>
  <c r="K141" i="7"/>
  <c r="I139" i="1"/>
  <c r="J139" i="1"/>
  <c r="K139" i="1"/>
  <c r="G139" i="1"/>
  <c r="F139" i="1"/>
  <c r="H139" i="1"/>
  <c r="H141" i="7"/>
  <c r="G141" i="7"/>
  <c r="F141" i="7"/>
  <c r="AB141" i="7" l="1"/>
  <c r="L141" i="7"/>
  <c r="AC141" i="7" s="1"/>
  <c r="L139" i="1"/>
  <c r="AB139" i="1" s="1"/>
  <c r="Z139" i="1"/>
  <c r="I142" i="7"/>
  <c r="J142" i="7"/>
  <c r="K142" i="7"/>
  <c r="Z141" i="7"/>
  <c r="J140" i="1"/>
  <c r="K140" i="1"/>
  <c r="I140" i="1"/>
  <c r="G140" i="1"/>
  <c r="F140" i="1"/>
  <c r="H140" i="1"/>
  <c r="H142" i="7"/>
  <c r="G142" i="7"/>
  <c r="F142" i="7"/>
  <c r="AB142" i="7" l="1"/>
  <c r="L142" i="7"/>
  <c r="AC142" i="7" s="1"/>
  <c r="L140" i="1"/>
  <c r="AB140" i="1" s="1"/>
  <c r="Z140" i="1"/>
  <c r="I143" i="7"/>
  <c r="J143" i="7"/>
  <c r="K143" i="7"/>
  <c r="Z142" i="7"/>
  <c r="K141" i="1"/>
  <c r="I141" i="1"/>
  <c r="J141" i="1"/>
  <c r="G141" i="1"/>
  <c r="F141" i="1"/>
  <c r="H141" i="1"/>
  <c r="F143" i="7"/>
  <c r="H143" i="7"/>
  <c r="G143" i="7"/>
  <c r="L143" i="7" l="1"/>
  <c r="AC143" i="7" s="1"/>
  <c r="AB143" i="7"/>
  <c r="L141" i="1"/>
  <c r="AB141" i="1" s="1"/>
  <c r="Z141" i="1"/>
  <c r="I144" i="7"/>
  <c r="J144" i="7"/>
  <c r="K144" i="7"/>
  <c r="Z143" i="7"/>
  <c r="J142" i="1"/>
  <c r="K142" i="1"/>
  <c r="I142" i="1"/>
  <c r="F142" i="1"/>
  <c r="H142" i="1"/>
  <c r="G142" i="1"/>
  <c r="G144" i="7"/>
  <c r="F144" i="7"/>
  <c r="H144" i="7"/>
  <c r="AB144" i="7" l="1"/>
  <c r="L144" i="7"/>
  <c r="AC144" i="7" s="1"/>
  <c r="L142" i="1"/>
  <c r="AB142" i="1" s="1"/>
  <c r="Z142" i="1"/>
  <c r="I145" i="7"/>
  <c r="J145" i="7"/>
  <c r="K145" i="7"/>
  <c r="Z144" i="7"/>
  <c r="I143" i="1"/>
  <c r="J143" i="1"/>
  <c r="K143" i="1"/>
  <c r="F143" i="1"/>
  <c r="G143" i="1"/>
  <c r="H143" i="1"/>
  <c r="H145" i="7"/>
  <c r="G145" i="7"/>
  <c r="F145" i="7"/>
  <c r="AB145" i="7" l="1"/>
  <c r="L143" i="1"/>
  <c r="AB143" i="1" s="1"/>
  <c r="L145" i="7"/>
  <c r="AC145" i="7" s="1"/>
  <c r="Z143" i="1"/>
  <c r="I146" i="7"/>
  <c r="J146" i="7"/>
  <c r="K146" i="7"/>
  <c r="Z145" i="7"/>
  <c r="J144" i="1"/>
  <c r="K144" i="1"/>
  <c r="I144" i="1"/>
  <c r="G144" i="1"/>
  <c r="F144" i="1"/>
  <c r="H144" i="1"/>
  <c r="H146" i="7"/>
  <c r="G146" i="7"/>
  <c r="F146" i="7"/>
  <c r="AB146" i="7" l="1"/>
  <c r="L144" i="1"/>
  <c r="AB144" i="1" s="1"/>
  <c r="L146" i="7"/>
  <c r="AC146" i="7" s="1"/>
  <c r="Z144" i="1"/>
  <c r="I147" i="7"/>
  <c r="J147" i="7"/>
  <c r="K147" i="7"/>
  <c r="Z146" i="7"/>
  <c r="K145" i="1"/>
  <c r="I145" i="1"/>
  <c r="J145" i="1"/>
  <c r="G145" i="1"/>
  <c r="F145" i="1"/>
  <c r="H145" i="1"/>
  <c r="F147" i="7"/>
  <c r="H147" i="7"/>
  <c r="G147" i="7"/>
  <c r="AB147" i="7" l="1"/>
  <c r="L145" i="1"/>
  <c r="AB145" i="1" s="1"/>
  <c r="L147" i="7"/>
  <c r="AC147" i="7" s="1"/>
  <c r="Z145" i="1"/>
  <c r="I148" i="7"/>
  <c r="J148" i="7"/>
  <c r="K148" i="7"/>
  <c r="Z147" i="7"/>
  <c r="I146" i="1"/>
  <c r="K146" i="1"/>
  <c r="J146" i="1"/>
  <c r="F146" i="1"/>
  <c r="G146" i="1"/>
  <c r="H146" i="1"/>
  <c r="G148" i="7"/>
  <c r="F148" i="7"/>
  <c r="H148" i="7"/>
  <c r="AB148" i="7" l="1"/>
  <c r="L146" i="1"/>
  <c r="AB146" i="1" s="1"/>
  <c r="L148" i="7"/>
  <c r="AC148" i="7" s="1"/>
  <c r="Z146" i="1"/>
  <c r="I149" i="7"/>
  <c r="I150" i="7" s="1"/>
  <c r="J149" i="7"/>
  <c r="J150" i="7" s="1"/>
  <c r="K149" i="7"/>
  <c r="K150" i="7" s="1"/>
  <c r="Z148" i="7"/>
  <c r="I147" i="1"/>
  <c r="K147" i="1"/>
  <c r="J147" i="1"/>
  <c r="G147" i="1"/>
  <c r="F147" i="1"/>
  <c r="H147" i="1"/>
  <c r="H149" i="7"/>
  <c r="H150" i="7" s="1"/>
  <c r="G149" i="7"/>
  <c r="G150" i="7" s="1"/>
  <c r="F149" i="7"/>
  <c r="AB149" i="7" l="1"/>
  <c r="L149" i="7"/>
  <c r="AC149" i="7" s="1"/>
  <c r="L147" i="1"/>
  <c r="AB147" i="1" s="1"/>
  <c r="Z147" i="1"/>
  <c r="Z149" i="7"/>
  <c r="J148" i="1"/>
  <c r="K148" i="1"/>
  <c r="I148" i="1"/>
  <c r="G148" i="1"/>
  <c r="H148" i="1"/>
  <c r="F148" i="1"/>
  <c r="F150" i="7"/>
  <c r="F151" i="7" s="1"/>
  <c r="E151" i="7" l="1"/>
  <c r="D152" i="7" s="1"/>
  <c r="L148" i="1"/>
  <c r="AB148" i="1" s="1"/>
  <c r="Z148" i="1"/>
  <c r="K149" i="1"/>
  <c r="K150" i="1" s="1"/>
  <c r="J149" i="1"/>
  <c r="J150" i="1" s="1"/>
  <c r="I149" i="1"/>
  <c r="H149" i="1"/>
  <c r="H150" i="1" s="1"/>
  <c r="F149" i="1"/>
  <c r="G149" i="1"/>
  <c r="G150" i="1" s="1"/>
  <c r="L149" i="1" l="1"/>
  <c r="AB149" i="1" s="1"/>
  <c r="Z149" i="1"/>
  <c r="I150" i="1"/>
  <c r="F150" i="1"/>
  <c r="F151" i="1" l="1"/>
  <c r="E151" i="1" s="1"/>
  <c r="D152" i="1" s="1"/>
  <c r="F10" i="8" l="1"/>
  <c r="F1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D1" authorId="0" shapeId="0" xr:uid="{8C9A838F-1691-4608-8B23-9751C241BA6F}">
      <text>
        <r>
          <rPr>
            <b/>
            <sz val="9"/>
            <color indexed="81"/>
            <rFont val="Tahoma"/>
            <family val="2"/>
          </rPr>
          <t>Lukee tiliakauden pvm-väliltä vuoden</t>
        </r>
      </text>
    </comment>
    <comment ref="F1" authorId="0" shapeId="0" xr:uid="{FA2588AD-27C7-4170-B368-66A830FA429A}">
      <text>
        <r>
          <rPr>
            <b/>
            <sz val="9"/>
            <color indexed="81"/>
            <rFont val="Tahoma"/>
            <family val="2"/>
          </rPr>
          <t>Mika Mujunen:</t>
        </r>
        <r>
          <rPr>
            <sz val="9"/>
            <color indexed="81"/>
            <rFont val="Tahoma"/>
            <family val="2"/>
          </rPr>
          <t xml:space="preserve">
Esim. 01.01.2020</t>
        </r>
      </text>
    </comment>
    <comment ref="H1" authorId="0" shapeId="0" xr:uid="{023CB026-EEEC-457F-AC07-547A8AC3B7BE}">
      <text>
        <r>
          <rPr>
            <b/>
            <sz val="9"/>
            <color indexed="81"/>
            <rFont val="Tahoma"/>
            <family val="2"/>
          </rPr>
          <t>Mika Mujunen:</t>
        </r>
        <r>
          <rPr>
            <sz val="9"/>
            <color indexed="81"/>
            <rFont val="Tahoma"/>
            <family val="2"/>
          </rPr>
          <t xml:space="preserve">
Esim. 31.12.2020</t>
        </r>
      </text>
    </comment>
    <comment ref="B2" authorId="0" shapeId="0" xr:uid="{4A0B95CB-6273-47CC-B8B4-C5DD6732A397}">
      <text>
        <r>
          <rPr>
            <b/>
            <sz val="9"/>
            <color indexed="81"/>
            <rFont val="Tahoma"/>
            <family val="2"/>
          </rPr>
          <t>Mika Mujunen:</t>
        </r>
        <r>
          <rPr>
            <sz val="9"/>
            <color indexed="81"/>
            <rFont val="Tahoma"/>
            <family val="2"/>
          </rPr>
          <t xml:space="preserve">
Vaikuttaa miten ohjelma tarjoaa tositenumeroa</t>
        </r>
      </text>
    </comment>
    <comment ref="D2" authorId="0" shapeId="0" xr:uid="{6A87BAA4-364A-4504-8092-7217423B2545}">
      <text>
        <r>
          <rPr>
            <b/>
            <sz val="9"/>
            <color indexed="81"/>
            <rFont val="Tahoma"/>
            <family val="2"/>
          </rPr>
          <t>Mika Mujunen:</t>
        </r>
        <r>
          <rPr>
            <sz val="9"/>
            <color indexed="81"/>
            <rFont val="Tahoma"/>
            <family val="2"/>
          </rPr>
          <t xml:space="preserve">
Ohjelma ehdottaa uuden tositteen nroa.
X = Lukee vain tämän sivut numerot ja ehdottaa sivulle uutta numeroa. Jos tyhjä, Lukee koko aineiston viimeisimmän kirjausnumeron ja ehdottaa uutta. 
Ehdotus: Jos kuitteja sekä paperisena että digimuodossa, muuta koko aineisto digimuotoon (esim, ottamallla ne kuviksi tai skannaamalla pdf-muotoon) ja tallenna ne varmaan talteen.
Nimeä digimuodossa olevat tiedostot tositenumeroiksi ennen kirjanpidon aloitusta. Tulot omaan kansioon ja menot omaan kansioon: Esm. Tulot: l_aihe, 2_aihe, 3_nimi.
Menot kannattaa nimetä esim. 1000 aihe, 1001 aihe jne. </t>
        </r>
      </text>
    </comment>
    <comment ref="M4" authorId="1" shapeId="0" xr:uid="{00000000-0006-0000-0100-000001000000}">
      <text>
        <r>
          <rPr>
            <b/>
            <sz val="9"/>
            <color indexed="81"/>
            <rFont val="Tahoma"/>
            <family val="2"/>
          </rPr>
          <t>Tiliöi (vapaaehtoinen). Tiliöinnin avulla saat tarkemmat erittelyt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D1" authorId="0" shapeId="0" xr:uid="{9ADDBC82-BA3F-40C1-8ECB-F774621B4997}">
      <text>
        <r>
          <rPr>
            <b/>
            <sz val="9"/>
            <color indexed="81"/>
            <rFont val="Tahoma"/>
            <family val="2"/>
          </rPr>
          <t>Siirtyy Tulot sivulta</t>
        </r>
      </text>
    </comment>
    <comment ref="M4" authorId="1" shapeId="0" xr:uid="{00000000-0006-0000-0200-000001000000}">
      <text>
        <r>
          <rPr>
            <b/>
            <sz val="9"/>
            <color indexed="81"/>
            <rFont val="Tahoma"/>
            <family val="2"/>
          </rPr>
          <t>Tiliöi (vapaaehtoinen). Tiliöinnin avulla saat tarkemmat erittelyt</t>
        </r>
      </text>
    </comment>
    <comment ref="A152" authorId="0" shapeId="0" xr:uid="{40CDFBA2-8DCC-47E1-911E-49879AD63FED}">
      <text>
        <r>
          <rPr>
            <b/>
            <sz val="9"/>
            <color indexed="81"/>
            <rFont val="Tahoma"/>
            <family val="2"/>
          </rPr>
          <t>Mika Mujunen:</t>
        </r>
        <r>
          <rPr>
            <sz val="9"/>
            <color indexed="81"/>
            <rFont val="Tahoma"/>
            <family val="2"/>
          </rPr>
          <t xml:space="preserve">
1. menotositenro, jos digiaineisto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Mika Mujunen</author>
  </authors>
  <commentList>
    <comment ref="A1" authorId="0" shapeId="0" xr:uid="{7067DE9A-B796-4F94-9918-FD4DF844821F}">
      <text>
        <r>
          <rPr>
            <b/>
            <sz val="9"/>
            <color indexed="81"/>
            <rFont val="Tahoma"/>
            <family val="2"/>
          </rPr>
          <t>Mika Mujunen:</t>
        </r>
        <r>
          <rPr>
            <sz val="9"/>
            <color indexed="81"/>
            <rFont val="Tahoma"/>
            <family val="2"/>
          </rPr>
          <t xml:space="preserve">
Omalla autolla tehdyn matkan kuluiksi hyväksytään ilman eri selvitystä tietty cnt-määrä/kilometri. Vaikka kyseessä olisi metsätalouden harjoittajan asunnon ja metsätilan välinen matka, ei matkaan sovelleta matkakustannusten omavastuuosuutta (KHO 2005 t 1914). Metsätalouden matkakuluina ei ole oikeutta vähentää niin sanottua lisävähennystä, toisin kuin esimerkiksi maataloudenharjoittajilla. Jos auton kuluista on säilytetty kaikki tositteet ja pidetty niistä kirjaa sekä ajoista ajopäiväkirjaa, voidaan matkakulut vähentää todellisen kilometrikustannuksen mukaan.
Tässä voit kirjata tyypilliset matkakulut. Jos taulukko ei taivu tarpeisiisi, tee laskelma erilliselle taulukolle ;0)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mika</author>
  </authors>
  <commentList>
    <comment ref="I4" authorId="0" shapeId="0" xr:uid="{00000000-0006-0000-0300-000001000000}">
      <text>
        <r>
          <rPr>
            <b/>
            <sz val="9"/>
            <color indexed="81"/>
            <rFont val="Tahoma"/>
            <family val="2"/>
          </rPr>
          <t>Päivämäärä eli esim.
&gt;=1.1.2017</t>
        </r>
      </text>
    </comment>
    <comment ref="K4" authorId="0" shapeId="0" xr:uid="{00000000-0006-0000-0300-000002000000}">
      <text>
        <r>
          <rPr>
            <b/>
            <sz val="9"/>
            <color indexed="81"/>
            <rFont val="Tahoma"/>
            <family val="2"/>
          </rPr>
          <t>Laita päivämäärä eli esim.31.12.2017</t>
        </r>
      </text>
    </comment>
  </commentList>
</comments>
</file>

<file path=xl/sharedStrings.xml><?xml version="1.0" encoding="utf-8"?>
<sst xmlns="http://schemas.openxmlformats.org/spreadsheetml/2006/main" count="439" uniqueCount="291">
  <si>
    <t>TOSITENRO</t>
  </si>
  <si>
    <t>Selite</t>
  </si>
  <si>
    <t>Tulo brutto</t>
  </si>
  <si>
    <t>Meno brutto</t>
  </si>
  <si>
    <t>Konemyynnit</t>
  </si>
  <si>
    <t>Tulot</t>
  </si>
  <si>
    <t>Menot</t>
  </si>
  <si>
    <t>Tulot ja menot harjoitustositteilta</t>
  </si>
  <si>
    <t>Sis alv</t>
  </si>
  <si>
    <t>Korot</t>
  </si>
  <si>
    <t>Alv %</t>
  </si>
  <si>
    <t>Nettona</t>
  </si>
  <si>
    <t>lukua jäljellä</t>
  </si>
  <si>
    <t>Kirjauksen arvo</t>
  </si>
  <si>
    <t>alv 0 %</t>
  </si>
  <si>
    <t>Tilikausi</t>
  </si>
  <si>
    <t>Tarkastus</t>
  </si>
  <si>
    <t>Arvonlisäveron osuus</t>
  </si>
  <si>
    <t>Kirjaa veroton osuus</t>
  </si>
  <si>
    <t>Tiliöi</t>
  </si>
  <si>
    <t>Tili</t>
  </si>
  <si>
    <t>Kuvaus</t>
  </si>
  <si>
    <t>Laji</t>
  </si>
  <si>
    <t>Tulo</t>
  </si>
  <si>
    <t>Tulotilit</t>
  </si>
  <si>
    <t>Menotilit</t>
  </si>
  <si>
    <t>Meno</t>
  </si>
  <si>
    <t>Polttoaineet</t>
  </si>
  <si>
    <t>Ulkopuoliset palvelut</t>
  </si>
  <si>
    <t>Muut</t>
  </si>
  <si>
    <t>Jäsenmaksut</t>
  </si>
  <si>
    <t>Sähkö</t>
  </si>
  <si>
    <t>Vesimaksut</t>
  </si>
  <si>
    <t>Jäte</t>
  </si>
  <si>
    <t>Muut menot</t>
  </si>
  <si>
    <t>Korkokulut</t>
  </si>
  <si>
    <t>x</t>
  </si>
  <si>
    <t>Koodi</t>
  </si>
  <si>
    <t>€</t>
  </si>
  <si>
    <t>TULOT</t>
  </si>
  <si>
    <t>Tulot yhteensä</t>
  </si>
  <si>
    <t>Kausiveroilmoitus alv</t>
  </si>
  <si>
    <t>Vero kotimaan myynnistä verokannoittain</t>
  </si>
  <si>
    <t>Verokauden vähennettävä vero</t>
  </si>
  <si>
    <t>Maksettava vero / Palautukseen oikeuttava vero (‒)</t>
  </si>
  <si>
    <t>Yhteensä</t>
  </si>
  <si>
    <t>x3</t>
  </si>
  <si>
    <t>Poistot</t>
  </si>
  <si>
    <t>Menojäännös vuoden alussa</t>
  </si>
  <si>
    <t>Lisäykset vuoden aikana</t>
  </si>
  <si>
    <t>Laskennan peruste</t>
  </si>
  <si>
    <t>Poisto %</t>
  </si>
  <si>
    <t>Poisto €</t>
  </si>
  <si>
    <t>Menojäännös vuoden lopussa poistojen jälkeen</t>
  </si>
  <si>
    <t>Rakennus 3</t>
  </si>
  <si>
    <t>Rakennus 4</t>
  </si>
  <si>
    <t>Rakennus 5</t>
  </si>
  <si>
    <t>Rakennus 6</t>
  </si>
  <si>
    <t>Laskennan perusteena</t>
  </si>
  <si>
    <t>Koneet yhdessä</t>
  </si>
  <si>
    <t>Poistot yhteensä</t>
  </si>
  <si>
    <t>Rakennus 1</t>
  </si>
  <si>
    <t>Rakennus 2</t>
  </si>
  <si>
    <t>km</t>
  </si>
  <si>
    <t>a'hinta</t>
  </si>
  <si>
    <t>kpl</t>
  </si>
  <si>
    <t>Kotimaan kokopäivärahat</t>
  </si>
  <si>
    <t>Kotimaan puolipäivärahat</t>
  </si>
  <si>
    <t>Ulkomaan päivärahat</t>
  </si>
  <si>
    <t>Yksityisauton km-vähennykset</t>
  </si>
  <si>
    <t>Määrä</t>
  </si>
  <si>
    <t>Yksikkö</t>
  </si>
  <si>
    <t>Rakennukset</t>
  </si>
  <si>
    <t>Koneet</t>
  </si>
  <si>
    <t>Laina</t>
  </si>
  <si>
    <t>Laina vuoden alussa</t>
  </si>
  <si>
    <t>Lyhennykset vuoden aikana</t>
  </si>
  <si>
    <t>Maksetut korot</t>
  </si>
  <si>
    <t>Laina vuoden lopussa</t>
  </si>
  <si>
    <t>Maksetut kulut</t>
  </si>
  <si>
    <t>Laina 1</t>
  </si>
  <si>
    <t>Tilinrosumma</t>
  </si>
  <si>
    <t>Kuiteilta kirjattu:</t>
  </si>
  <si>
    <t>Lisäykset vuoden aikana (kuiteilta)</t>
  </si>
  <si>
    <t>Avaa valikko</t>
  </si>
  <si>
    <t>Versio</t>
  </si>
  <si>
    <t>Mika Mujunen</t>
  </si>
  <si>
    <t>Kirjanpitolaskuri</t>
  </si>
  <si>
    <t xml:space="preserve">Tämän sivun alalaidassa näet välilehtiä. </t>
  </si>
  <si>
    <t>Mika Mujunen, Kuopio</t>
  </si>
  <si>
    <t>Tilinumeroita voit muokata ja lisätä Tilinumerot taulukosta.</t>
  </si>
  <si>
    <t xml:space="preserve">Syötä juokseva tositenro alkaen nrosta 1. Juoksuta numerointia yhdellä ylöspäin, olipa kyseessä tulo tai meno. Ohjelma ehdottaa uuden tositteen nroa. </t>
  </si>
  <si>
    <t>Voit muokata keltaisella värillä merkattuja soluja.</t>
  </si>
  <si>
    <t xml:space="preserve">Käyttäjä vastaa itse kirjauksistaan ja kirjanpidostaan.  </t>
  </si>
  <si>
    <t>Aikaväliltä</t>
  </si>
  <si>
    <t>Alku</t>
  </si>
  <si>
    <t>Loppu</t>
  </si>
  <si>
    <t>Alv-summa</t>
  </si>
  <si>
    <t>Anna päivämääräväli</t>
  </si>
  <si>
    <t>Voit ottaa sen haluamaltasi ajanjaksolta</t>
  </si>
  <si>
    <t>Pvm (pakollinen)</t>
  </si>
  <si>
    <t>Alkaa</t>
  </si>
  <si>
    <t>Päättyy</t>
  </si>
  <si>
    <t xml:space="preserve">Syötä summat ensin bruttona (sis. alvin). Muuta alv-% oikeaksi. Kohdista nettomeno verolomakkeen koodille. Koodit opit koodiselitteestä.  </t>
  </si>
  <si>
    <t>&lt;=</t>
  </si>
  <si>
    <t>&gt;=</t>
  </si>
  <si>
    <t xml:space="preserve">Kirjaa veroton osuus          </t>
  </si>
  <si>
    <t>Koodiselitteet</t>
  </si>
  <si>
    <t>Ennakkoverot</t>
  </si>
  <si>
    <t>Oletus tilikausi (1), Muu (2)</t>
  </si>
  <si>
    <t>Myynti</t>
  </si>
  <si>
    <t>Myynti 2</t>
  </si>
  <si>
    <t>Myynti 3</t>
  </si>
  <si>
    <t>Myynti 4</t>
  </si>
  <si>
    <t>Myynti 5</t>
  </si>
  <si>
    <t>Myynti 6</t>
  </si>
  <si>
    <t>Myynti 7</t>
  </si>
  <si>
    <t>Myynti 8</t>
  </si>
  <si>
    <t>Myynti 9</t>
  </si>
  <si>
    <t>Myynti 10</t>
  </si>
  <si>
    <t>Myynti 11</t>
  </si>
  <si>
    <t>Myynti 12</t>
  </si>
  <si>
    <t>Myynti 13</t>
  </si>
  <si>
    <t>Myynti 14</t>
  </si>
  <si>
    <t>Myynti 15</t>
  </si>
  <si>
    <t>Myynti 16</t>
  </si>
  <si>
    <t>Myynti 17</t>
  </si>
  <si>
    <t>Myynti 18</t>
  </si>
  <si>
    <t>Osinkotulot</t>
  </si>
  <si>
    <t>Korkotulot</t>
  </si>
  <si>
    <t>Ostot 1</t>
  </si>
  <si>
    <t>Ostot 2</t>
  </si>
  <si>
    <t>Ostot 3</t>
  </si>
  <si>
    <t>Ostot 4</t>
  </si>
  <si>
    <t>Verolomakkeelle</t>
  </si>
  <si>
    <t>Ostot</t>
  </si>
  <si>
    <t>Muut rah. kulut</t>
  </si>
  <si>
    <t>Koneet ja</t>
  </si>
  <si>
    <t>laiteostot &gt;3 v</t>
  </si>
  <si>
    <t>Tuotot ammatista</t>
  </si>
  <si>
    <t>Muut tuotot</t>
  </si>
  <si>
    <t>Tuet</t>
  </si>
  <si>
    <t>Ulkop.palvelut</t>
  </si>
  <si>
    <t>Ajopäiväkirja käytössä (K/E)</t>
  </si>
  <si>
    <t>Tarkista Tulot välilehdellä tilikausi ja tilikauden päivämääräväli</t>
  </si>
  <si>
    <t>Voit tiliöidä pudotusvalikosta avautusta tilivalikosta. Tiliöinti parantaa seurantaa.</t>
  </si>
  <si>
    <t>Siirrä lopuksi Tulos ja verolomake sivulta tiedot manuaalisti verolomakkeelle.</t>
  </si>
  <si>
    <t>Vastuuvapauslauseke</t>
  </si>
  <si>
    <t xml:space="preserve">Tekijä ei vastaa tässä ohjelmassa mahdollisesti olevista virheistä eikä niiden aiheuttamista vahingoista. Ohjelmassa mahdollisesti olevat virheet ovat käyttäjän vastuulla. </t>
  </si>
  <si>
    <t>TULOSLASKELMA</t>
  </si>
  <si>
    <t>Tuotot</t>
  </si>
  <si>
    <t>Tuet ja avustukset</t>
  </si>
  <si>
    <t>Kulut</t>
  </si>
  <si>
    <t>Aineet ja tarvikkeet ja tavarat</t>
  </si>
  <si>
    <t>Muut vakinaiset kulut</t>
  </si>
  <si>
    <t>Tilikauden tulos</t>
  </si>
  <si>
    <t>Pyydetään tiedottamaan virheestä laittamalla sähköpostiviesti ohjelman tekijälle.</t>
  </si>
  <si>
    <t>taimet ja tarvikkeet</t>
  </si>
  <si>
    <t>Metsänhoitopalvelut</t>
  </si>
  <si>
    <t>Pystykaupat</t>
  </si>
  <si>
    <t>Hankintakaupat</t>
  </si>
  <si>
    <t>Poltto-ja joulupuukaupat</t>
  </si>
  <si>
    <t>Vakuutuskorvaukset</t>
  </si>
  <si>
    <t>Hirvivahinkokorvaukset</t>
  </si>
  <si>
    <t>Yksityiskirjaukset 1</t>
  </si>
  <si>
    <t>Yksityiskirjaukset 2</t>
  </si>
  <si>
    <t>Tarvkeostot</t>
  </si>
  <si>
    <t>Rakennus 7</t>
  </si>
  <si>
    <t>Luovutukset vuoden aikana</t>
  </si>
  <si>
    <t>Metsäyrittäjän muut menot</t>
  </si>
  <si>
    <t xml:space="preserve">Poistot </t>
  </si>
  <si>
    <r>
      <rPr>
        <b/>
        <sz val="12"/>
        <color theme="1"/>
        <rFont val="Calibri"/>
        <family val="2"/>
        <scheme val="minor"/>
      </rPr>
      <t>Lainaluettelo</t>
    </r>
    <r>
      <rPr>
        <b/>
        <sz val="8"/>
        <color theme="1"/>
        <rFont val="Calibri"/>
        <family val="2"/>
        <scheme val="minor"/>
      </rPr>
      <t xml:space="preserve"> (Lainat verottaja käsittelee suoraan, nitä ei vähennetä tässä. Mutta voit halutessasi lisätä metsään kohdistuvat lainat, jos haluat niitä seurata)</t>
    </r>
  </si>
  <si>
    <t>Metsävähennyslaskenta</t>
  </si>
  <si>
    <t>Kiinteistön</t>
  </si>
  <si>
    <t>Nimi</t>
  </si>
  <si>
    <t>Tunnus</t>
  </si>
  <si>
    <t>Hankinta-ajankohta</t>
  </si>
  <si>
    <t>Hankintameno</t>
  </si>
  <si>
    <t>Metsän osuus hankintamenosta</t>
  </si>
  <si>
    <t>Metsävähennyspohja</t>
  </si>
  <si>
    <t>Aikaisemmin käytetty metsävähennys</t>
  </si>
  <si>
    <t>Käyttämättä oleva metsävähennys kiinteistöllä vuoden alussa</t>
  </si>
  <si>
    <t>Käyttämättä oleva metsävähennys kiinteistöllä vuoden lopussa</t>
  </si>
  <si>
    <t>Poltto- ja joulupuukaupat</t>
  </si>
  <si>
    <t>Metsätalouden tuet</t>
  </si>
  <si>
    <t>Muut tulot</t>
  </si>
  <si>
    <t>Konenesteet</t>
  </si>
  <si>
    <t>Koulutus yms</t>
  </si>
  <si>
    <t>Muut 1</t>
  </si>
  <si>
    <t>Muut 2</t>
  </si>
  <si>
    <t>Summa verokohtaan 624 yhteensä</t>
  </si>
  <si>
    <t>Auton km-vähennys, työhuone</t>
  </si>
  <si>
    <t>Ojat</t>
  </si>
  <si>
    <t>Koneet ja kalusto poistot</t>
  </si>
  <si>
    <t>Rakennukset poistot</t>
  </si>
  <si>
    <t>Ojat ja tiet poistot</t>
  </si>
  <si>
    <t>Tee poistot</t>
  </si>
  <si>
    <t>Metsätalouden  vähennyskelpoiset kustannukset yhteensä</t>
  </si>
  <si>
    <t>Menovaraus</t>
  </si>
  <si>
    <t>Ohjelmalla voit tehdä pienen metsänomistajan yhdenkertaisen kirjanpidon.</t>
  </si>
  <si>
    <t>Kirjaa tulot sille kalenterivuodelle, jona ne ovat olleet nostettavissa, ja menot sille kalenterivuodelle, jonka aikana ne on maksettu.</t>
  </si>
  <si>
    <t>Merkintöjen tulee perustua päivättyihin ja numeroituihin tositteisiin.</t>
  </si>
  <si>
    <t>Kirjaa tulot ja menot  kassaperiaatteen mukaan eli aikajärjestyksessä.</t>
  </si>
  <si>
    <t xml:space="preserve">Samoihin muistiinpanoihin voit kirjata erikseen arvonlisäveron määrät arvonlisäverotusta varten. </t>
  </si>
  <si>
    <t xml:space="preserve">Jos olet arvonlisäverovelvollinen, kirjaa tuloverotusta varten tulot ja menot ilman arvonlisäveron osuutta.  </t>
  </si>
  <si>
    <t>Jos et ole arvonlisäverovelvollinen, tee tuloverotuksen menokirjaukset niin, että ne sisältävät arvonlisäveron. Nollaa tällöin ohjelman alv-verokannat.</t>
  </si>
  <si>
    <t>Tuhovaraus</t>
  </si>
  <si>
    <t>Metsävähennys</t>
  </si>
  <si>
    <t>Varausten tuloutus</t>
  </si>
  <si>
    <t xml:space="preserve">Muut tulot </t>
  </si>
  <si>
    <t>Puunmyyntitulo metsävähennykseen oikeuttavalla kiinteistöllä</t>
  </si>
  <si>
    <t>Metsävähennyksen määrä kohteelle</t>
  </si>
  <si>
    <t>Metsävähennysehdotus kohteelle</t>
  </si>
  <si>
    <t>Minimi</t>
  </si>
  <si>
    <t>Henkilön nimi</t>
  </si>
  <si>
    <t>Puutavaralaji</t>
  </si>
  <si>
    <t>Kuljetustyön arvo €</t>
  </si>
  <si>
    <t>Valmistustyön arvo €</t>
  </si>
  <si>
    <t>Hankintatyön veronalainen arvo €</t>
  </si>
  <si>
    <r>
      <t>Valmistettu määrä m</t>
    </r>
    <r>
      <rPr>
        <b/>
        <vertAlign val="superscript"/>
        <sz val="10"/>
        <color theme="1"/>
        <rFont val="Calibri"/>
        <family val="2"/>
        <scheme val="minor"/>
      </rPr>
      <t>3</t>
    </r>
  </si>
  <si>
    <r>
      <t>Arvo €/m</t>
    </r>
    <r>
      <rPr>
        <b/>
        <vertAlign val="superscript"/>
        <sz val="10"/>
        <color theme="1"/>
        <rFont val="Calibri"/>
        <family val="2"/>
        <scheme val="minor"/>
      </rPr>
      <t>3</t>
    </r>
  </si>
  <si>
    <r>
      <t>Kuljetettu määrä m</t>
    </r>
    <r>
      <rPr>
        <b/>
        <vertAlign val="superscript"/>
        <sz val="10"/>
        <color theme="1"/>
        <rFont val="Calibri"/>
        <family val="2"/>
        <scheme val="minor"/>
      </rPr>
      <t>3</t>
    </r>
  </si>
  <si>
    <t xml:space="preserve">                      valmistettu ja/tai kuljetettu m3</t>
  </si>
  <si>
    <t>Hankintatyön arvo on veronalaista ansiotuloa. Hankintatyöhön kohdistuu kuitenkin veronhuojennus,jonka mukaan työn arvo on verovapaata 125 m3:iin asti.</t>
  </si>
  <si>
    <t>Verovapaus on maatilakohtainen. Jos esimerkiksi kuolinpesän omistamissa metsissä tehdään hankintatyötä, on osakkailla ja heidän perheenjäsenillään oikeus yhteiseen 125 m3:n verovapauteen kutakin maatilaa kohti.</t>
  </si>
  <si>
    <t>Merkitse taulukkoon hankintatyön veronalainen arvo kullekin sellaiselle hankintatyön tekijälle, joka on osallistunut verovapaan määrän ylittävän hankintatyön tekoon.</t>
  </si>
  <si>
    <t>Laske veronalainen arvo kertomalla hankintatyön arvo seuraavan kaavan mukaan lasketulla kertoimella. Laske kerroin valmistetulle ja kuljetetulle puutavaralle erikseen, jos niitä on eri määrä.</t>
  </si>
  <si>
    <t>Kerroin = valmistettu ja/tai kuljetettu m3 - 125m3</t>
  </si>
  <si>
    <t>Kerroin</t>
  </si>
  <si>
    <r>
      <t>Verovapaa osuus m</t>
    </r>
    <r>
      <rPr>
        <vertAlign val="superscript"/>
        <sz val="11"/>
        <color theme="1"/>
        <rFont val="Calibri"/>
        <family val="2"/>
        <scheme val="minor"/>
      </rPr>
      <t>3</t>
    </r>
  </si>
  <si>
    <t>Veronalainen arvo €</t>
  </si>
  <si>
    <t>Hankintakauppaa</t>
  </si>
  <si>
    <t>Hankintakauppaa (1) oletus. Vai poltto- ja joulupuukauppaa (2)</t>
  </si>
  <si>
    <t>Poltto- ja  joulupuukauppaa</t>
  </si>
  <si>
    <t>VUOSIMENOT ja muut vähennyskelpoiset menot</t>
  </si>
  <si>
    <t>Hankintatyön arvo: Hankintakaupat</t>
  </si>
  <si>
    <t>Hankintatyön arvo: Poltto- ja joulupuukaupat</t>
  </si>
  <si>
    <t>Hankintatyön verovapauden laskeminen</t>
  </si>
  <si>
    <t>MäK</t>
  </si>
  <si>
    <t>ALV 0%</t>
  </si>
  <si>
    <t>Laske Metsävähennys</t>
  </si>
  <si>
    <t>Laske Hankintatyö</t>
  </si>
  <si>
    <t>Siirry tuloslaskentaan</t>
  </si>
  <si>
    <t>Esimerkkitila (muuta)</t>
  </si>
  <si>
    <t>EsimerkkiHenkilö (muuta)</t>
  </si>
  <si>
    <t>Metsätalouden tulos</t>
  </si>
  <si>
    <t>Valmistus  hankintakauppa</t>
  </si>
  <si>
    <t>Kuljetus  hankintakauppa</t>
  </si>
  <si>
    <t>Valmistus  joulukuusikauppa</t>
  </si>
  <si>
    <t>Kuljetus  joulukuusikauppa</t>
  </si>
  <si>
    <t>Huomaa, että varausten tuloutus on vain veroilmoituksen tietoja. Eivät siksi kuulu tuloslaskelmalle.</t>
  </si>
  <si>
    <t>Huomaa, että metsävähennys ja hankintatyö on vain veroilmoituksen tietoja. Eivät siksi kuulu tuloslaskelmalle.</t>
  </si>
  <si>
    <t>Matkat ajopäiväkirja</t>
  </si>
  <si>
    <t>Alkupäiväys</t>
  </si>
  <si>
    <t>Loppupäiväys</t>
  </si>
  <si>
    <t>Kellonaika alkoi</t>
  </si>
  <si>
    <t>Kellonaika päättyi</t>
  </si>
  <si>
    <t>Reitti</t>
  </si>
  <si>
    <t>Matkan syy</t>
  </si>
  <si>
    <t>Peräkärry mukana</t>
  </si>
  <si>
    <t>Kilometrit yht</t>
  </si>
  <si>
    <t>Hinta €/km</t>
  </si>
  <si>
    <t>Yhteensä €</t>
  </si>
  <si>
    <t>Metsän tarkastuskäynti</t>
  </si>
  <si>
    <t>Ei</t>
  </si>
  <si>
    <t>Muistiipanoja</t>
  </si>
  <si>
    <t>Ajopäiväkirjaan</t>
  </si>
  <si>
    <t>Tie 39 Savo- Tohmajärvi- Tie 39 Savo</t>
  </si>
  <si>
    <t>Keskiarvo</t>
  </si>
  <si>
    <t>Esimerkkirivi, tyhjennä!</t>
  </si>
  <si>
    <t>Km</t>
  </si>
  <si>
    <t>k</t>
  </si>
  <si>
    <t>xxx</t>
  </si>
  <si>
    <t>Ehdotus: Jos kuitteja sekä paperisena että digimuodossa, muuta koko aineisto digimuotoon (esim. ottamallla ne kuviksi tai skannaamalla pdf-muotoon) ja tallenna ne varmaan talteen.</t>
  </si>
  <si>
    <t xml:space="preserve">Menot kannattaa nimetä esim. 1000_aihe, 1001_aihe jne. </t>
  </si>
  <si>
    <t xml:space="preserve">Nimeä digimuodossa olevat tiedostot tositenumeroiksi ennen kirjanpidon aloitusta. Tulot omaan kansioon ja menot omaan kansioon: Esm. Tulot: 1_aihe, 2_aihe, 3_nimi. </t>
  </si>
  <si>
    <t xml:space="preserve">Tositteet digimuodossa?--&gt; numeroin tiedostot (Oletus X)
</t>
  </si>
  <si>
    <t>Asetustietoja</t>
  </si>
  <si>
    <t>Tositteet</t>
  </si>
  <si>
    <t>1. numerot</t>
  </si>
  <si>
    <t>Mittarilukema tilikauden alussa</t>
  </si>
  <si>
    <t>Mittarilukema tilikauden lopussa</t>
  </si>
  <si>
    <t>Kokonaisajo yhteensä</t>
  </si>
  <si>
    <t>Muuta  tilikauden päivämääräväli yhteneväksi tilikauden kanssa. Esim. Jos tilivuosi on 2025, laita tilikausi alkamaan: 1.1.2025 päättymään: 31.12.2025.</t>
  </si>
  <si>
    <t>tuntia</t>
  </si>
  <si>
    <t>ALV %</t>
  </si>
  <si>
    <r>
      <t xml:space="preserve">Tulot välilehdellä kirjaat tulotositteet, Menot sivulla menot. Tarkista ensin tilikausi. </t>
    </r>
    <r>
      <rPr>
        <sz val="11"/>
        <rFont val="Calibri"/>
        <family val="2"/>
        <scheme val="minor"/>
      </rPr>
      <t>Tilikausi on kalenterivuosi.</t>
    </r>
    <r>
      <rPr>
        <sz val="11"/>
        <color rgb="FFFF0000"/>
        <rFont val="Calibri"/>
        <family val="2"/>
        <scheme val="minor"/>
      </rPr>
      <t xml:space="preserve"> </t>
    </r>
    <r>
      <rPr>
        <b/>
        <sz val="11"/>
        <color rgb="FFFF0000"/>
        <rFont val="Calibri"/>
        <family val="2"/>
        <scheme val="minor"/>
      </rPr>
      <t>Huom! Tilivuosi luetaan tilikauden päivämääristä.</t>
    </r>
  </si>
  <si>
    <t>Metsävähennys %</t>
  </si>
  <si>
    <t>Verovuoden  metsävähennys</t>
  </si>
  <si>
    <t>Maksimi</t>
  </si>
  <si>
    <t>2025.5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</si>
</sst>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0.000\ &quot;€&quot;_-;\-* #,##0.000\ &quot;€&quot;_-;_-* &quot;-&quot;??\ &quot;€&quot;_-;_-@_-"/>
    <numFmt numFmtId="165" formatCode="_-* #,##0.00\ [$€-1]_-;\-* #,##0.00\ [$€-1]_-;_-* &quot;-&quot;??\ [$€-1]_-;_-@_-"/>
    <numFmt numFmtId="166" formatCode="0.0"/>
    <numFmt numFmtId="167" formatCode="_-* #,##0\ &quot;€&quot;_-;\-* #,##0\ &quot;€&quot;_-;_-* &quot;-&quot;??\ &quot;€&quot;_-;_-@_-"/>
    <numFmt numFmtId="168" formatCode="[$-F400]h:mm:ss\ AM/PM"/>
  </numFmts>
  <fonts count="27"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
      <sz val="9"/>
      <color theme="1"/>
      <name val="Calibri"/>
      <family val="2"/>
      <scheme val="minor"/>
    </font>
    <font>
      <b/>
      <sz val="8"/>
      <color theme="1"/>
      <name val="Calibri"/>
      <family val="2"/>
      <scheme val="minor"/>
    </font>
    <font>
      <b/>
      <sz val="9"/>
      <color theme="1"/>
      <name val="Calibri"/>
      <family val="2"/>
      <scheme val="minor"/>
    </font>
    <font>
      <b/>
      <sz val="12"/>
      <color theme="1"/>
      <name val="Calibri"/>
      <family val="2"/>
      <scheme val="minor"/>
    </font>
    <font>
      <b/>
      <sz val="9"/>
      <color indexed="81"/>
      <name val="Tahoma"/>
      <family val="2"/>
    </font>
    <font>
      <b/>
      <sz val="12"/>
      <color rgb="FF000000"/>
      <name val="Times New Roman"/>
      <family val="1"/>
    </font>
    <font>
      <sz val="8"/>
      <name val="Calibri"/>
      <family val="2"/>
      <scheme val="minor"/>
    </font>
    <font>
      <b/>
      <i/>
      <sz val="12"/>
      <color rgb="FFFF0000"/>
      <name val="Calibri"/>
      <family val="2"/>
      <scheme val="minor"/>
    </font>
    <font>
      <b/>
      <sz val="18"/>
      <color theme="1"/>
      <name val="Calibri"/>
      <family val="2"/>
      <scheme val="minor"/>
    </font>
    <font>
      <sz val="11"/>
      <color rgb="FF252525"/>
      <name val="Arial"/>
      <family val="2"/>
    </font>
    <font>
      <sz val="7"/>
      <color theme="1"/>
      <name val="Calibri"/>
      <family val="2"/>
      <scheme val="minor"/>
    </font>
    <font>
      <b/>
      <sz val="11"/>
      <color rgb="FFFF0000"/>
      <name val="Calibri"/>
      <family val="2"/>
      <scheme val="minor"/>
    </font>
    <font>
      <sz val="9"/>
      <color rgb="FFFF0000"/>
      <name val="Calibri"/>
      <family val="2"/>
      <scheme val="minor"/>
    </font>
    <font>
      <sz val="10"/>
      <color theme="0"/>
      <name val="Calibri"/>
      <family val="2"/>
      <scheme val="minor"/>
    </font>
    <font>
      <b/>
      <vertAlign val="superscript"/>
      <sz val="10"/>
      <color theme="1"/>
      <name val="Calibri"/>
      <family val="2"/>
      <scheme val="minor"/>
    </font>
    <font>
      <vertAlign val="superscript"/>
      <sz val="11"/>
      <color theme="1"/>
      <name val="Calibri"/>
      <family val="2"/>
      <scheme val="minor"/>
    </font>
    <font>
      <sz val="11"/>
      <color rgb="FFFF0000"/>
      <name val="Calibri"/>
      <family val="2"/>
      <scheme val="minor"/>
    </font>
    <font>
      <sz val="9"/>
      <color indexed="81"/>
      <name val="Tahoma"/>
      <family val="2"/>
    </font>
    <font>
      <u/>
      <sz val="11"/>
      <color theme="1"/>
      <name val="Calibri"/>
      <family val="2"/>
      <scheme val="minor"/>
    </font>
    <font>
      <sz val="1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theme="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cellStyleXfs>
  <cellXfs count="253">
    <xf numFmtId="0" fontId="0" fillId="0" borderId="0" xfId="0"/>
    <xf numFmtId="0" fontId="2" fillId="0" borderId="0" xfId="0" applyFont="1"/>
    <xf numFmtId="0" fontId="3" fillId="0" borderId="0" xfId="2"/>
    <xf numFmtId="14" fontId="0" fillId="0" borderId="1" xfId="0" applyNumberFormat="1" applyBorder="1"/>
    <xf numFmtId="0" fontId="2" fillId="0" borderId="1" xfId="0" applyFont="1" applyBorder="1"/>
    <xf numFmtId="3" fontId="0" fillId="0" borderId="0" xfId="0" applyNumberFormat="1"/>
    <xf numFmtId="44" fontId="0" fillId="0" borderId="0" xfId="1" applyFont="1"/>
    <xf numFmtId="164" fontId="0" fillId="0" borderId="0" xfId="1" applyNumberFormat="1" applyFont="1"/>
    <xf numFmtId="44" fontId="0" fillId="0" borderId="3" xfId="1" applyFont="1" applyBorder="1"/>
    <xf numFmtId="0" fontId="4" fillId="0" borderId="2" xfId="0" applyFont="1" applyBorder="1"/>
    <xf numFmtId="0" fontId="2" fillId="0" borderId="4" xfId="0" applyFont="1" applyBorder="1"/>
    <xf numFmtId="0" fontId="2" fillId="0" borderId="4" xfId="0" applyFont="1" applyBorder="1" applyAlignment="1">
      <alignment horizontal="center" vertical="center"/>
    </xf>
    <xf numFmtId="0" fontId="2" fillId="0" borderId="1" xfId="0" applyFont="1" applyBorder="1" applyAlignment="1">
      <alignment horizontal="center"/>
    </xf>
    <xf numFmtId="0" fontId="2" fillId="0" borderId="5" xfId="0" applyFont="1" applyBorder="1" applyAlignment="1">
      <alignment vertical="center"/>
    </xf>
    <xf numFmtId="0" fontId="2" fillId="0" borderId="2" xfId="0" applyFont="1" applyBorder="1" applyAlignment="1">
      <alignment horizontal="center" vertical="center"/>
    </xf>
    <xf numFmtId="44" fontId="0" fillId="2" borderId="3" xfId="1" applyFont="1" applyFill="1" applyBorder="1" applyProtection="1">
      <protection locked="0"/>
    </xf>
    <xf numFmtId="0" fontId="2" fillId="0" borderId="12" xfId="0" applyFont="1" applyBorder="1" applyAlignment="1">
      <alignment horizontal="center"/>
    </xf>
    <xf numFmtId="164" fontId="6" fillId="0" borderId="3" xfId="1" applyNumberFormat="1" applyFont="1" applyBorder="1"/>
    <xf numFmtId="44" fontId="0" fillId="0" borderId="12" xfId="0" applyNumberFormat="1" applyBorder="1" applyAlignment="1">
      <alignment horizontal="center" vertical="center"/>
    </xf>
    <xf numFmtId="0" fontId="0" fillId="0" borderId="13" xfId="0" applyBorder="1" applyAlignment="1">
      <alignment horizontal="center" vertical="center"/>
    </xf>
    <xf numFmtId="0" fontId="6" fillId="0" borderId="15" xfId="0" applyFont="1" applyBorder="1" applyAlignment="1">
      <alignment horizontal="center" vertical="center"/>
    </xf>
    <xf numFmtId="0" fontId="0" fillId="2" borderId="3" xfId="0" applyFill="1" applyBorder="1" applyAlignment="1" applyProtection="1">
      <alignment horizontal="center"/>
      <protection locked="0"/>
    </xf>
    <xf numFmtId="14" fontId="0" fillId="2" borderId="3" xfId="0" applyNumberFormat="1" applyFill="1" applyBorder="1" applyProtection="1">
      <protection locked="0"/>
    </xf>
    <xf numFmtId="49" fontId="0" fillId="2" borderId="3" xfId="0" applyNumberFormat="1" applyFill="1" applyBorder="1" applyProtection="1">
      <protection locked="0"/>
    </xf>
    <xf numFmtId="0" fontId="0" fillId="2" borderId="1" xfId="0" applyFill="1" applyBorder="1" applyProtection="1">
      <protection locked="0"/>
    </xf>
    <xf numFmtId="0" fontId="0" fillId="2" borderId="1" xfId="0" applyFill="1" applyBorder="1" applyAlignment="1" applyProtection="1">
      <alignment horizontal="center" vertical="center"/>
      <protection locked="0"/>
    </xf>
    <xf numFmtId="44" fontId="8" fillId="0" borderId="1" xfId="1" applyFont="1" applyBorder="1"/>
    <xf numFmtId="44" fontId="0" fillId="0" borderId="0" xfId="0" applyNumberFormat="1"/>
    <xf numFmtId="0" fontId="6" fillId="0" borderId="12" xfId="0" applyFont="1" applyBorder="1" applyAlignment="1">
      <alignment horizontal="center"/>
    </xf>
    <xf numFmtId="0" fontId="6" fillId="0" borderId="13" xfId="0" applyFont="1" applyBorder="1" applyAlignment="1">
      <alignment horizontal="center"/>
    </xf>
    <xf numFmtId="0" fontId="2" fillId="0" borderId="0" xfId="0" applyFont="1" applyAlignment="1">
      <alignment horizontal="right"/>
    </xf>
    <xf numFmtId="0" fontId="2" fillId="0" borderId="7" xfId="0" applyFont="1" applyBorder="1" applyAlignment="1">
      <alignment horizontal="center"/>
    </xf>
    <xf numFmtId="0" fontId="10" fillId="0" borderId="7" xfId="0" applyFont="1" applyBorder="1" applyAlignment="1">
      <alignment horizontal="center"/>
    </xf>
    <xf numFmtId="0" fontId="6" fillId="0" borderId="9" xfId="0" applyFont="1" applyBorder="1" applyAlignment="1">
      <alignment horizontal="center"/>
    </xf>
    <xf numFmtId="0" fontId="2" fillId="0" borderId="0" xfId="0" applyFont="1" applyAlignment="1">
      <alignment horizontal="center" vertical="center"/>
    </xf>
    <xf numFmtId="0" fontId="2" fillId="0" borderId="12" xfId="0" applyFont="1" applyBorder="1" applyAlignment="1">
      <alignment horizontal="center" vertical="center"/>
    </xf>
    <xf numFmtId="44" fontId="2" fillId="0" borderId="0" xfId="0" applyNumberFormat="1" applyFont="1"/>
    <xf numFmtId="0" fontId="10" fillId="0" borderId="0" xfId="0" applyFont="1"/>
    <xf numFmtId="44" fontId="9" fillId="0" borderId="0" xfId="0" applyNumberFormat="1" applyFont="1"/>
    <xf numFmtId="1" fontId="0" fillId="2" borderId="1" xfId="0" applyNumberFormat="1" applyFill="1" applyBorder="1" applyProtection="1">
      <protection locked="0"/>
    </xf>
    <xf numFmtId="44" fontId="7" fillId="2" borderId="1" xfId="1" applyFont="1" applyFill="1" applyBorder="1" applyProtection="1">
      <protection locked="0"/>
    </xf>
    <xf numFmtId="44" fontId="7" fillId="0" borderId="1" xfId="0" applyNumberFormat="1" applyFont="1" applyBorder="1"/>
    <xf numFmtId="44" fontId="7" fillId="2" borderId="3" xfId="1" applyFont="1" applyFill="1" applyBorder="1" applyProtection="1">
      <protection locked="0"/>
    </xf>
    <xf numFmtId="0" fontId="2" fillId="0" borderId="0" xfId="0" applyFont="1" applyAlignment="1">
      <alignment horizontal="center"/>
    </xf>
    <xf numFmtId="44" fontId="0" fillId="2" borderId="1" xfId="1" applyFont="1" applyFill="1" applyBorder="1" applyProtection="1">
      <protection locked="0"/>
    </xf>
    <xf numFmtId="1" fontId="6" fillId="4" borderId="3" xfId="1" applyNumberFormat="1" applyFont="1" applyFill="1" applyBorder="1" applyAlignment="1" applyProtection="1">
      <alignment horizontal="center" vertical="center"/>
      <protection locked="0"/>
    </xf>
    <xf numFmtId="1" fontId="6" fillId="5" borderId="3" xfId="1" applyNumberFormat="1" applyFont="1" applyFill="1" applyBorder="1" applyAlignment="1" applyProtection="1">
      <alignment horizontal="center" vertical="center"/>
      <protection locked="0"/>
    </xf>
    <xf numFmtId="0" fontId="9" fillId="0" borderId="15" xfId="0" applyFont="1" applyBorder="1" applyAlignment="1">
      <alignment horizontal="center"/>
    </xf>
    <xf numFmtId="0" fontId="0" fillId="0" borderId="0" xfId="0" applyAlignment="1">
      <alignment horizontal="center" vertical="center"/>
    </xf>
    <xf numFmtId="0" fontId="0" fillId="2" borderId="1" xfId="0" applyFill="1" applyBorder="1" applyAlignment="1" applyProtection="1">
      <alignment horizontal="center"/>
      <protection locked="0"/>
    </xf>
    <xf numFmtId="44" fontId="0" fillId="3" borderId="1" xfId="1" applyFont="1" applyFill="1" applyBorder="1"/>
    <xf numFmtId="0" fontId="12" fillId="0" borderId="0" xfId="0" applyFont="1" applyAlignment="1">
      <alignment vertical="center"/>
    </xf>
    <xf numFmtId="44" fontId="7" fillId="0" borderId="3" xfId="0" applyNumberFormat="1" applyFont="1" applyBorder="1"/>
    <xf numFmtId="9" fontId="0" fillId="2" borderId="3" xfId="0" applyNumberFormat="1" applyFill="1" applyBorder="1" applyProtection="1">
      <protection locked="0"/>
    </xf>
    <xf numFmtId="44" fontId="7" fillId="0" borderId="3" xfId="1" applyFont="1" applyBorder="1"/>
    <xf numFmtId="0" fontId="0" fillId="2" borderId="3" xfId="0" applyFill="1" applyBorder="1" applyProtection="1">
      <protection locked="0"/>
    </xf>
    <xf numFmtId="44" fontId="0" fillId="3" borderId="3" xfId="1" applyFont="1" applyFill="1" applyBorder="1"/>
    <xf numFmtId="0" fontId="2" fillId="0" borderId="0" xfId="0" applyFont="1" applyAlignment="1">
      <alignment horizontal="center" vertical="top" wrapText="1"/>
    </xf>
    <xf numFmtId="44" fontId="2" fillId="0" borderId="0" xfId="0" applyNumberFormat="1" applyFont="1" applyAlignment="1">
      <alignment horizontal="center" vertical="top" wrapText="1"/>
    </xf>
    <xf numFmtId="44" fontId="5" fillId="2" borderId="3" xfId="1" applyFont="1" applyFill="1" applyBorder="1" applyProtection="1">
      <protection locked="0"/>
    </xf>
    <xf numFmtId="165" fontId="5" fillId="2" borderId="1" xfId="1" applyNumberFormat="1" applyFont="1" applyFill="1" applyBorder="1" applyProtection="1">
      <protection locked="0"/>
    </xf>
    <xf numFmtId="44" fontId="5" fillId="2" borderId="14" xfId="1" applyFont="1" applyFill="1" applyBorder="1" applyProtection="1">
      <protection locked="0"/>
    </xf>
    <xf numFmtId="1" fontId="0" fillId="0" borderId="0" xfId="0" applyNumberFormat="1"/>
    <xf numFmtId="165" fontId="5" fillId="2" borderId="3" xfId="1" applyNumberFormat="1" applyFont="1" applyFill="1" applyBorder="1" applyProtection="1">
      <protection locked="0"/>
    </xf>
    <xf numFmtId="165" fontId="5" fillId="2" borderId="14" xfId="1" applyNumberFormat="1" applyFont="1" applyFill="1" applyBorder="1" applyProtection="1">
      <protection locked="0"/>
    </xf>
    <xf numFmtId="0" fontId="0" fillId="0" borderId="12" xfId="0" applyBorder="1"/>
    <xf numFmtId="0" fontId="7" fillId="0" borderId="12" xfId="0" applyFont="1" applyBorder="1"/>
    <xf numFmtId="44" fontId="6" fillId="0" borderId="0" xfId="1" applyFont="1"/>
    <xf numFmtId="1" fontId="0" fillId="0" borderId="9" xfId="0" applyNumberFormat="1" applyBorder="1" applyAlignment="1">
      <alignment horizontal="right"/>
    </xf>
    <xf numFmtId="0" fontId="0" fillId="0" borderId="10" xfId="0" applyBorder="1"/>
    <xf numFmtId="44" fontId="0" fillId="0" borderId="11" xfId="1" applyFont="1" applyBorder="1"/>
    <xf numFmtId="1" fontId="0" fillId="0" borderId="17" xfId="0" applyNumberFormat="1" applyBorder="1" applyAlignment="1">
      <alignment horizontal="right"/>
    </xf>
    <xf numFmtId="44" fontId="0" fillId="0" borderId="18" xfId="1" applyFont="1" applyBorder="1"/>
    <xf numFmtId="1" fontId="0" fillId="0" borderId="19" xfId="0" applyNumberFormat="1" applyBorder="1" applyAlignment="1">
      <alignment horizontal="right"/>
    </xf>
    <xf numFmtId="0" fontId="0" fillId="0" borderId="16" xfId="0" applyBorder="1"/>
    <xf numFmtId="44" fontId="0" fillId="0" borderId="20" xfId="1" applyFont="1" applyBorder="1"/>
    <xf numFmtId="0" fontId="2" fillId="0" borderId="7" xfId="0" applyFont="1" applyBorder="1"/>
    <xf numFmtId="0" fontId="0" fillId="0" borderId="8" xfId="0" applyBorder="1"/>
    <xf numFmtId="44" fontId="0" fillId="0" borderId="6" xfId="1" applyFont="1" applyBorder="1"/>
    <xf numFmtId="0" fontId="0" fillId="0" borderId="0" xfId="0" applyAlignment="1">
      <alignment horizontal="right" vertical="center" wrapText="1"/>
    </xf>
    <xf numFmtId="44" fontId="2" fillId="0" borderId="1" xfId="0" applyNumberFormat="1" applyFont="1" applyBorder="1"/>
    <xf numFmtId="44" fontId="0" fillId="0" borderId="1" xfId="1" applyFont="1" applyBorder="1"/>
    <xf numFmtId="44" fontId="0" fillId="0" borderId="1" xfId="0" applyNumberFormat="1" applyBorder="1"/>
    <xf numFmtId="0" fontId="2" fillId="0" borderId="1" xfId="0" applyFont="1" applyBorder="1" applyAlignment="1">
      <alignment horizontal="center" vertical="center"/>
    </xf>
    <xf numFmtId="0" fontId="6" fillId="0" borderId="0" xfId="0" applyFont="1" applyAlignment="1">
      <alignment horizontal="center" vertical="center"/>
    </xf>
    <xf numFmtId="166" fontId="6" fillId="0" borderId="0" xfId="0" applyNumberFormat="1" applyFont="1" applyAlignment="1">
      <alignment horizontal="center" vertical="center"/>
    </xf>
    <xf numFmtId="0" fontId="0" fillId="0" borderId="6" xfId="0" applyBorder="1" applyAlignment="1">
      <alignment horizontal="center" vertical="center"/>
    </xf>
    <xf numFmtId="9" fontId="0" fillId="0" borderId="0" xfId="3" applyFont="1"/>
    <xf numFmtId="14" fontId="0" fillId="2" borderId="1" xfId="0" applyNumberFormat="1" applyFill="1" applyBorder="1" applyAlignment="1" applyProtection="1">
      <alignment horizontal="center" vertical="center"/>
      <protection locked="0"/>
    </xf>
    <xf numFmtId="0" fontId="6" fillId="0" borderId="0" xfId="0" applyFont="1"/>
    <xf numFmtId="14" fontId="0" fillId="2" borderId="1" xfId="0" applyNumberFormat="1" applyFill="1" applyBorder="1" applyProtection="1">
      <protection locked="0"/>
    </xf>
    <xf numFmtId="0" fontId="0" fillId="0" borderId="0" xfId="0" applyAlignment="1">
      <alignment horizontal="right"/>
    </xf>
    <xf numFmtId="14" fontId="0" fillId="0" borderId="12" xfId="0" applyNumberFormat="1" applyBorder="1" applyAlignment="1">
      <alignment horizontal="right"/>
    </xf>
    <xf numFmtId="0" fontId="0" fillId="0" borderId="0" xfId="0" applyAlignment="1">
      <alignment horizontal="left" vertical="top"/>
    </xf>
    <xf numFmtId="0" fontId="13" fillId="0" borderId="0" xfId="0" applyFont="1" applyAlignment="1">
      <alignment vertical="center"/>
    </xf>
    <xf numFmtId="0" fontId="8" fillId="0" borderId="15" xfId="0" applyFont="1" applyBorder="1" applyAlignment="1">
      <alignment horizontal="center"/>
    </xf>
    <xf numFmtId="0" fontId="8" fillId="2" borderId="12" xfId="0" applyFont="1" applyFill="1" applyBorder="1" applyAlignment="1">
      <alignment horizontal="center"/>
    </xf>
    <xf numFmtId="0" fontId="14" fillId="0" borderId="0" xfId="0" applyFont="1"/>
    <xf numFmtId="0" fontId="15" fillId="0" borderId="0" xfId="0" applyFont="1"/>
    <xf numFmtId="9" fontId="6" fillId="0" borderId="10" xfId="0" applyNumberFormat="1" applyFont="1" applyBorder="1" applyAlignment="1">
      <alignment horizontal="center" vertical="center"/>
    </xf>
    <xf numFmtId="9" fontId="0" fillId="0" borderId="13" xfId="0" applyNumberFormat="1" applyBorder="1" applyAlignment="1">
      <alignment horizontal="center" vertical="center"/>
    </xf>
    <xf numFmtId="44" fontId="10" fillId="0" borderId="1" xfId="0" applyNumberFormat="1" applyFont="1" applyBorder="1"/>
    <xf numFmtId="0" fontId="16" fillId="0" borderId="1" xfId="0" applyFont="1" applyBorder="1"/>
    <xf numFmtId="0" fontId="0" fillId="0" borderId="1" xfId="0" applyBorder="1"/>
    <xf numFmtId="44" fontId="2" fillId="0" borderId="12" xfId="0" applyNumberFormat="1" applyFont="1" applyBorder="1"/>
    <xf numFmtId="1" fontId="2" fillId="0" borderId="9" xfId="0" applyNumberFormat="1" applyFont="1" applyBorder="1"/>
    <xf numFmtId="0" fontId="0" fillId="0" borderId="11" xfId="0" applyBorder="1"/>
    <xf numFmtId="1" fontId="2" fillId="0" borderId="17" xfId="0" applyNumberFormat="1" applyFont="1" applyBorder="1"/>
    <xf numFmtId="0" fontId="0" fillId="0" borderId="18" xfId="0" applyBorder="1"/>
    <xf numFmtId="1" fontId="0" fillId="0" borderId="17" xfId="0" applyNumberFormat="1" applyBorder="1"/>
    <xf numFmtId="44" fontId="0" fillId="0" borderId="18" xfId="0" applyNumberFormat="1" applyBorder="1"/>
    <xf numFmtId="1" fontId="2" fillId="0" borderId="19" xfId="0" applyNumberFormat="1" applyFont="1" applyBorder="1"/>
    <xf numFmtId="44" fontId="10" fillId="0" borderId="12" xfId="0" applyNumberFormat="1" applyFont="1" applyBorder="1"/>
    <xf numFmtId="9" fontId="7" fillId="0" borderId="9" xfId="0" applyNumberFormat="1" applyFont="1" applyBorder="1" applyAlignment="1">
      <alignment horizontal="center" vertical="center"/>
    </xf>
    <xf numFmtId="9" fontId="6" fillId="0" borderId="9" xfId="0" applyNumberFormat="1" applyFont="1" applyBorder="1" applyAlignment="1">
      <alignment horizontal="center" vertical="center"/>
    </xf>
    <xf numFmtId="9" fontId="0" fillId="0" borderId="12" xfId="0" applyNumberFormat="1" applyBorder="1" applyAlignment="1">
      <alignment horizontal="center" vertical="center"/>
    </xf>
    <xf numFmtId="9" fontId="17" fillId="0" borderId="9" xfId="0" applyNumberFormat="1" applyFont="1" applyBorder="1" applyAlignment="1">
      <alignment horizontal="center" vertical="center"/>
    </xf>
    <xf numFmtId="44" fontId="18" fillId="0" borderId="12" xfId="0" applyNumberFormat="1" applyFont="1" applyBorder="1" applyAlignment="1">
      <alignment horizontal="center" vertical="top" wrapText="1"/>
    </xf>
    <xf numFmtId="44" fontId="19" fillId="0" borderId="3" xfId="1" applyFont="1" applyBorder="1"/>
    <xf numFmtId="0" fontId="8" fillId="0" borderId="0" xfId="0" applyFont="1"/>
    <xf numFmtId="9" fontId="5" fillId="2" borderId="13" xfId="3" applyFont="1" applyFill="1" applyBorder="1" applyAlignment="1" applyProtection="1">
      <alignment horizontal="center" vertical="center" wrapText="1"/>
      <protection locked="0"/>
    </xf>
    <xf numFmtId="165" fontId="0" fillId="0" borderId="1" xfId="1" applyNumberFormat="1" applyFont="1" applyBorder="1" applyProtection="1"/>
    <xf numFmtId="165" fontId="0" fillId="0" borderId="1" xfId="0" applyNumberFormat="1" applyBorder="1"/>
    <xf numFmtId="0" fontId="20" fillId="6" borderId="1" xfId="0" applyFont="1" applyFill="1" applyBorder="1" applyAlignment="1">
      <alignment horizontal="center" vertical="center" wrapText="1"/>
    </xf>
    <xf numFmtId="9" fontId="20" fillId="6" borderId="1" xfId="3" applyFont="1" applyFill="1" applyBorder="1" applyAlignment="1" applyProtection="1">
      <alignment horizontal="center" vertical="center" wrapText="1"/>
      <protection locked="0"/>
    </xf>
    <xf numFmtId="44" fontId="5" fillId="0" borderId="0" xfId="0" applyNumberFormat="1" applyFont="1" applyAlignment="1">
      <alignment horizontal="center" vertical="center" wrapText="1"/>
    </xf>
    <xf numFmtId="44" fontId="0" fillId="2" borderId="1" xfId="1" applyFont="1" applyFill="1" applyBorder="1"/>
    <xf numFmtId="44" fontId="0" fillId="2" borderId="22" xfId="1" applyFont="1" applyFill="1" applyBorder="1"/>
    <xf numFmtId="0" fontId="2" fillId="0" borderId="23" xfId="0" applyFont="1" applyBorder="1" applyAlignment="1">
      <alignment horizontal="center" vertical="center"/>
    </xf>
    <xf numFmtId="9" fontId="6" fillId="0" borderId="1" xfId="0" applyNumberFormat="1" applyFont="1" applyBorder="1" applyAlignment="1">
      <alignment horizontal="center" vertical="center"/>
    </xf>
    <xf numFmtId="9" fontId="6" fillId="2" borderId="1" xfId="0" applyNumberFormat="1" applyFont="1" applyFill="1" applyBorder="1" applyAlignment="1" applyProtection="1">
      <alignment horizontal="center" vertical="center"/>
      <protection locked="0"/>
    </xf>
    <xf numFmtId="0" fontId="2" fillId="0" borderId="24" xfId="0" applyFont="1" applyBorder="1" applyAlignment="1">
      <alignment horizontal="center" vertical="center"/>
    </xf>
    <xf numFmtId="0" fontId="6" fillId="0" borderId="1" xfId="0" applyFont="1" applyBorder="1" applyAlignment="1">
      <alignment vertical="center"/>
    </xf>
    <xf numFmtId="0" fontId="6" fillId="2" borderId="15" xfId="0" applyFont="1" applyFill="1" applyBorder="1" applyAlignment="1" applyProtection="1">
      <alignment horizontal="center" vertical="center"/>
      <protection locked="0"/>
    </xf>
    <xf numFmtId="0" fontId="6" fillId="2" borderId="1" xfId="0" applyFont="1" applyFill="1" applyBorder="1" applyAlignment="1" applyProtection="1">
      <alignment vertical="center"/>
      <protection locked="0"/>
    </xf>
    <xf numFmtId="0" fontId="2" fillId="0" borderId="25" xfId="0" applyFont="1" applyBorder="1" applyAlignment="1">
      <alignment horizontal="center" vertical="center"/>
    </xf>
    <xf numFmtId="0" fontId="6" fillId="0" borderId="1" xfId="0" applyFont="1" applyBorder="1" applyAlignment="1">
      <alignment horizontal="center" vertical="center"/>
    </xf>
    <xf numFmtId="9" fontId="0" fillId="0" borderId="0" xfId="0" applyNumberFormat="1"/>
    <xf numFmtId="9" fontId="2" fillId="0" borderId="0" xfId="0" applyNumberFormat="1" applyFont="1" applyAlignment="1">
      <alignment horizontal="right"/>
    </xf>
    <xf numFmtId="44" fontId="7" fillId="6" borderId="3" xfId="1" applyFont="1" applyFill="1" applyBorder="1"/>
    <xf numFmtId="0" fontId="0" fillId="0" borderId="0" xfId="0" applyAlignment="1">
      <alignment vertical="center"/>
    </xf>
    <xf numFmtId="44" fontId="0" fillId="0" borderId="0" xfId="0" applyNumberFormat="1" applyAlignment="1">
      <alignment horizontal="left" vertical="top"/>
    </xf>
    <xf numFmtId="9" fontId="0" fillId="2" borderId="1" xfId="3" applyFont="1" applyFill="1" applyBorder="1"/>
    <xf numFmtId="49" fontId="7" fillId="2" borderId="3" xfId="1" applyNumberFormat="1" applyFont="1" applyFill="1" applyBorder="1" applyAlignment="1" applyProtection="1">
      <alignment horizontal="center" vertical="center"/>
      <protection locked="0"/>
    </xf>
    <xf numFmtId="49" fontId="7" fillId="2" borderId="1" xfId="1" applyNumberFormat="1" applyFont="1" applyFill="1" applyBorder="1" applyAlignment="1" applyProtection="1">
      <alignment horizontal="center" vertical="center"/>
      <protection locked="0"/>
    </xf>
    <xf numFmtId="0" fontId="0" fillId="0" borderId="19" xfId="0" applyBorder="1"/>
    <xf numFmtId="0" fontId="0" fillId="0" borderId="20" xfId="0" applyBorder="1"/>
    <xf numFmtId="0" fontId="0" fillId="0" borderId="27" xfId="0" applyBorder="1"/>
    <xf numFmtId="0" fontId="0" fillId="0" borderId="28" xfId="0" applyBorder="1"/>
    <xf numFmtId="0" fontId="0" fillId="0" borderId="29" xfId="0" applyBorder="1"/>
    <xf numFmtId="44" fontId="7" fillId="0" borderId="0" xfId="0" applyNumberFormat="1" applyFont="1"/>
    <xf numFmtId="44" fontId="0" fillId="0" borderId="12" xfId="0" applyNumberFormat="1" applyBorder="1"/>
    <xf numFmtId="0" fontId="3" fillId="0" borderId="0" xfId="2" applyAlignment="1">
      <alignment horizontal="center" vertical="center"/>
    </xf>
    <xf numFmtId="44" fontId="0" fillId="0" borderId="13" xfId="0" applyNumberFormat="1" applyBorder="1"/>
    <xf numFmtId="44" fontId="0" fillId="0" borderId="15" xfId="0" applyNumberFormat="1" applyBorder="1"/>
    <xf numFmtId="1" fontId="7" fillId="2" borderId="3" xfId="1" applyNumberFormat="1" applyFont="1" applyFill="1" applyBorder="1" applyProtection="1">
      <protection locked="0"/>
    </xf>
    <xf numFmtId="1" fontId="7" fillId="2" borderId="30" xfId="1" applyNumberFormat="1" applyFont="1" applyFill="1" applyBorder="1" applyProtection="1">
      <protection locked="0"/>
    </xf>
    <xf numFmtId="1" fontId="0" fillId="0" borderId="12" xfId="0" applyNumberFormat="1" applyBorder="1"/>
    <xf numFmtId="2" fontId="7" fillId="0" borderId="3" xfId="1" applyNumberFormat="1" applyFont="1" applyBorder="1" applyAlignment="1">
      <alignment horizontal="center" vertical="center"/>
    </xf>
    <xf numFmtId="44" fontId="7" fillId="0" borderId="30" xfId="1" applyFont="1" applyBorder="1"/>
    <xf numFmtId="44" fontId="9" fillId="0" borderId="1" xfId="1" applyFont="1" applyBorder="1"/>
    <xf numFmtId="0" fontId="7" fillId="0" borderId="0" xfId="0" applyFont="1"/>
    <xf numFmtId="0" fontId="5" fillId="0" borderId="13" xfId="0" applyFont="1" applyBorder="1" applyAlignment="1">
      <alignment horizontal="center" vertical="center"/>
    </xf>
    <xf numFmtId="44" fontId="0" fillId="2" borderId="1" xfId="0" applyNumberFormat="1" applyFill="1" applyBorder="1" applyProtection="1">
      <protection locked="0"/>
    </xf>
    <xf numFmtId="44" fontId="0" fillId="2" borderId="31" xfId="0" applyNumberFormat="1" applyFill="1" applyBorder="1" applyProtection="1">
      <protection locked="0"/>
    </xf>
    <xf numFmtId="9" fontId="2" fillId="2" borderId="12" xfId="3" applyFont="1" applyFill="1" applyBorder="1" applyAlignment="1" applyProtection="1">
      <alignment horizontal="center" vertical="center"/>
      <protection locked="0"/>
    </xf>
    <xf numFmtId="44" fontId="0" fillId="2" borderId="1" xfId="1" applyFont="1" applyFill="1" applyBorder="1" applyProtection="1"/>
    <xf numFmtId="44" fontId="7" fillId="0" borderId="1" xfId="1" applyFont="1" applyBorder="1"/>
    <xf numFmtId="9" fontId="0" fillId="2" borderId="1" xfId="0" applyNumberFormat="1" applyFill="1" applyBorder="1" applyProtection="1">
      <protection locked="0"/>
    </xf>
    <xf numFmtId="0" fontId="2" fillId="0" borderId="0" xfId="0" applyFont="1" applyAlignment="1">
      <alignment horizontal="center" wrapText="1"/>
    </xf>
    <xf numFmtId="44" fontId="0" fillId="0" borderId="0" xfId="0" applyNumberFormat="1" applyAlignment="1">
      <alignment wrapText="1"/>
    </xf>
    <xf numFmtId="0" fontId="0" fillId="0" borderId="0" xfId="0" applyAlignment="1">
      <alignment wrapText="1"/>
    </xf>
    <xf numFmtId="44" fontId="0" fillId="0" borderId="12" xfId="0" applyNumberFormat="1" applyBorder="1" applyAlignment="1">
      <alignment wrapText="1"/>
    </xf>
    <xf numFmtId="0" fontId="19" fillId="0" borderId="0" xfId="0" applyFont="1"/>
    <xf numFmtId="0" fontId="23" fillId="0" borderId="0" xfId="0" applyFont="1"/>
    <xf numFmtId="1" fontId="0" fillId="0" borderId="1" xfId="0" applyNumberFormat="1" applyBorder="1"/>
    <xf numFmtId="49" fontId="0" fillId="2" borderId="1" xfId="0" applyNumberFormat="1" applyFill="1" applyBorder="1" applyProtection="1">
      <protection locked="0"/>
    </xf>
    <xf numFmtId="49" fontId="0" fillId="2" borderId="1" xfId="0" applyNumberFormat="1" applyFill="1" applyBorder="1" applyAlignment="1" applyProtection="1">
      <alignment wrapText="1"/>
      <protection locked="0"/>
    </xf>
    <xf numFmtId="0" fontId="0" fillId="2" borderId="1" xfId="0" applyFill="1" applyBorder="1" applyAlignment="1" applyProtection="1">
      <alignment wrapText="1"/>
      <protection locked="0"/>
    </xf>
    <xf numFmtId="14" fontId="0" fillId="2" borderId="1" xfId="0" applyNumberFormat="1" applyFill="1" applyBorder="1" applyAlignment="1" applyProtection="1">
      <alignment wrapText="1"/>
      <protection locked="0"/>
    </xf>
    <xf numFmtId="168" fontId="0" fillId="2" borderId="1" xfId="0" applyNumberFormat="1" applyFill="1" applyBorder="1" applyAlignment="1" applyProtection="1">
      <alignment wrapText="1"/>
      <protection locked="0"/>
    </xf>
    <xf numFmtId="168" fontId="0" fillId="2" borderId="1" xfId="0" applyNumberFormat="1" applyFill="1" applyBorder="1" applyProtection="1">
      <protection locked="0"/>
    </xf>
    <xf numFmtId="0" fontId="2" fillId="0" borderId="0" xfId="0" applyFont="1" applyAlignment="1">
      <alignment horizontal="left"/>
    </xf>
    <xf numFmtId="0" fontId="6" fillId="0" borderId="3" xfId="0" applyFont="1" applyBorder="1" applyAlignment="1">
      <alignment horizontal="center" vertical="center"/>
    </xf>
    <xf numFmtId="1" fontId="2" fillId="0" borderId="1" xfId="0" applyNumberFormat="1" applyFont="1" applyBorder="1" applyAlignment="1">
      <alignment horizontal="center" vertical="center"/>
    </xf>
    <xf numFmtId="0" fontId="3" fillId="0" borderId="16" xfId="2" applyBorder="1" applyAlignment="1">
      <alignment horizontal="center" vertical="top"/>
    </xf>
    <xf numFmtId="0" fontId="2" fillId="0" borderId="16" xfId="0" applyFont="1" applyBorder="1" applyAlignment="1">
      <alignment horizontal="center"/>
    </xf>
    <xf numFmtId="44" fontId="0" fillId="2" borderId="20" xfId="1" applyFont="1" applyFill="1" applyBorder="1" applyProtection="1">
      <protection locked="0"/>
    </xf>
    <xf numFmtId="44" fontId="0" fillId="2" borderId="18" xfId="0" applyNumberFormat="1" applyFill="1" applyBorder="1"/>
    <xf numFmtId="1" fontId="0" fillId="2" borderId="1" xfId="0" applyNumberFormat="1" applyFill="1" applyBorder="1" applyAlignment="1">
      <alignment horizontal="right"/>
    </xf>
    <xf numFmtId="1" fontId="0" fillId="2" borderId="1" xfId="0" applyNumberFormat="1" applyFill="1" applyBorder="1" applyAlignment="1" applyProtection="1">
      <alignment horizontal="right"/>
      <protection locked="0"/>
    </xf>
    <xf numFmtId="0" fontId="0" fillId="2" borderId="1" xfId="0" applyFill="1" applyBorder="1" applyAlignment="1" applyProtection="1">
      <alignment horizontal="left" vertical="top"/>
      <protection locked="0"/>
    </xf>
    <xf numFmtId="0" fontId="3" fillId="0" borderId="0" xfId="2" applyBorder="1" applyAlignment="1">
      <alignment horizontal="center" vertical="top"/>
    </xf>
    <xf numFmtId="0" fontId="2" fillId="2" borderId="1" xfId="0" applyFont="1" applyFill="1" applyBorder="1" applyAlignment="1" applyProtection="1">
      <alignment horizontal="center" vertical="center"/>
      <protection locked="0"/>
    </xf>
    <xf numFmtId="14" fontId="0" fillId="0" borderId="7" xfId="0" applyNumberFormat="1" applyBorder="1" applyAlignment="1">
      <alignment horizontal="right"/>
    </xf>
    <xf numFmtId="14" fontId="0" fillId="0" borderId="8" xfId="0" applyNumberFormat="1" applyBorder="1" applyAlignment="1">
      <alignment horizontal="right"/>
    </xf>
    <xf numFmtId="0" fontId="2" fillId="2" borderId="1" xfId="0" applyFont="1" applyFill="1" applyBorder="1" applyAlignment="1" applyProtection="1">
      <alignment horizontal="center"/>
      <protection locked="0"/>
    </xf>
    <xf numFmtId="2" fontId="0" fillId="2" borderId="1" xfId="0" applyNumberFormat="1" applyFill="1" applyBorder="1" applyAlignment="1" applyProtection="1">
      <alignment horizontal="center" vertical="center"/>
      <protection locked="0"/>
    </xf>
    <xf numFmtId="0" fontId="4" fillId="0" borderId="0" xfId="0" applyFont="1" applyAlignment="1">
      <alignment horizontal="center" vertical="center" wrapText="1"/>
    </xf>
    <xf numFmtId="10" fontId="0" fillId="2" borderId="1" xfId="3" applyNumberFormat="1" applyFont="1" applyFill="1" applyBorder="1" applyProtection="1">
      <protection locked="0"/>
    </xf>
    <xf numFmtId="44" fontId="6" fillId="0" borderId="0" xfId="0" applyNumberFormat="1" applyFont="1"/>
    <xf numFmtId="44" fontId="8" fillId="0" borderId="0" xfId="0" applyNumberFormat="1" applyFont="1"/>
    <xf numFmtId="167" fontId="0" fillId="2" borderId="1" xfId="1" applyNumberFormat="1" applyFont="1" applyFill="1" applyBorder="1" applyProtection="1">
      <protection locked="0"/>
    </xf>
    <xf numFmtId="10" fontId="1" fillId="2" borderId="1" xfId="3" applyNumberFormat="1" applyFont="1" applyFill="1" applyBorder="1" applyProtection="1">
      <protection locked="0"/>
    </xf>
    <xf numFmtId="0" fontId="5" fillId="0" borderId="0" xfId="0" applyFont="1"/>
    <xf numFmtId="0" fontId="0" fillId="3" borderId="1" xfId="0" applyFill="1" applyBorder="1" applyAlignment="1">
      <alignment horizontal="center" vertical="center"/>
    </xf>
    <xf numFmtId="10" fontId="2" fillId="2" borderId="7" xfId="3" applyNumberFormat="1" applyFont="1" applyFill="1" applyBorder="1" applyAlignment="1" applyProtection="1">
      <alignment horizontal="center" vertical="center"/>
      <protection locked="0"/>
    </xf>
    <xf numFmtId="10" fontId="2" fillId="3" borderId="2" xfId="3" applyNumberFormat="1" applyFont="1" applyFill="1" applyBorder="1" applyAlignment="1">
      <alignment horizontal="center" vertical="center"/>
    </xf>
    <xf numFmtId="10" fontId="0" fillId="2" borderId="3" xfId="3" applyNumberFormat="1" applyFont="1" applyFill="1" applyBorder="1" applyProtection="1">
      <protection locked="0"/>
    </xf>
    <xf numFmtId="0" fontId="9" fillId="0" borderId="0" xfId="0" applyFont="1"/>
    <xf numFmtId="0" fontId="9" fillId="0" borderId="32" xfId="0" applyFont="1" applyBorder="1"/>
    <xf numFmtId="0" fontId="3" fillId="0" borderId="16" xfId="2" applyBorder="1" applyAlignment="1">
      <alignment horizontal="center" vertical="top"/>
    </xf>
    <xf numFmtId="0" fontId="2" fillId="0" borderId="16" xfId="0" applyFont="1"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6" xfId="0"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center"/>
    </xf>
    <xf numFmtId="0" fontId="3" fillId="0" borderId="10" xfId="2" applyBorder="1" applyAlignment="1">
      <alignment vertical="center"/>
    </xf>
    <xf numFmtId="0" fontId="3" fillId="0" borderId="11" xfId="2" applyBorder="1" applyAlignment="1">
      <alignment vertical="center"/>
    </xf>
    <xf numFmtId="0" fontId="2" fillId="0" borderId="26" xfId="0" applyFont="1" applyBorder="1" applyAlignment="1">
      <alignment horizontal="center"/>
    </xf>
    <xf numFmtId="0" fontId="2" fillId="0" borderId="0" xfId="0" applyFont="1" applyAlignment="1">
      <alignment horizontal="right" vertical="top"/>
    </xf>
    <xf numFmtId="0" fontId="2" fillId="0" borderId="32" xfId="0" applyFont="1" applyBorder="1" applyAlignment="1">
      <alignment horizontal="right" vertical="top"/>
    </xf>
    <xf numFmtId="0" fontId="0" fillId="2" borderId="26" xfId="0" applyFill="1" applyBorder="1" applyAlignment="1" applyProtection="1">
      <alignment horizontal="left"/>
      <protection locked="0"/>
    </xf>
    <xf numFmtId="0" fontId="25" fillId="2" borderId="0" xfId="0" applyFont="1" applyFill="1" applyAlignment="1" applyProtection="1">
      <alignment horizontal="left"/>
      <protection locked="0"/>
    </xf>
    <xf numFmtId="0" fontId="2" fillId="0" borderId="13" xfId="0" applyFont="1" applyBorder="1" applyAlignment="1">
      <alignment horizontal="center" vertical="top" wrapText="1"/>
    </xf>
    <xf numFmtId="0" fontId="2" fillId="0" borderId="15" xfId="0" applyFont="1" applyBorder="1" applyAlignment="1">
      <alignment horizontal="center" vertical="top" wrapText="1"/>
    </xf>
    <xf numFmtId="0" fontId="2" fillId="0" borderId="0" xfId="0" applyFont="1" applyAlignment="1">
      <alignment horizontal="center" vertical="top" wrapText="1"/>
    </xf>
    <xf numFmtId="0" fontId="2" fillId="0" borderId="21" xfId="0" applyFont="1" applyBorder="1" applyAlignment="1">
      <alignment horizontal="center" vertical="top" wrapText="1"/>
    </xf>
    <xf numFmtId="0" fontId="2" fillId="6" borderId="13" xfId="0" applyFont="1" applyFill="1" applyBorder="1" applyAlignment="1">
      <alignment horizontal="center" vertical="top" wrapText="1"/>
    </xf>
    <xf numFmtId="0" fontId="2" fillId="6" borderId="15" xfId="0" applyFont="1" applyFill="1" applyBorder="1" applyAlignment="1">
      <alignment horizontal="center" vertical="top" wrapText="1"/>
    </xf>
    <xf numFmtId="0" fontId="0" fillId="0" borderId="1" xfId="0" applyBorder="1" applyAlignment="1">
      <alignment horizontal="center"/>
    </xf>
    <xf numFmtId="0" fontId="3" fillId="0" borderId="0" xfId="2" applyAlignment="1">
      <alignment horizontal="center" vertical="center"/>
    </xf>
    <xf numFmtId="0" fontId="3" fillId="0" borderId="0" xfId="2" applyBorder="1" applyAlignment="1">
      <alignment horizontal="center" vertical="center"/>
    </xf>
    <xf numFmtId="0" fontId="0" fillId="2" borderId="1" xfId="0" applyFill="1" applyBorder="1" applyAlignment="1" applyProtection="1">
      <alignment horizontal="center" wrapText="1"/>
      <protection locked="0"/>
    </xf>
    <xf numFmtId="0" fontId="4" fillId="0" borderId="0" xfId="0" applyFont="1" applyAlignment="1">
      <alignment horizontal="center" vertical="center" wrapText="1"/>
    </xf>
    <xf numFmtId="0" fontId="8" fillId="0" borderId="0" xfId="0" applyFont="1" applyAlignment="1">
      <alignment horizontal="center" vertical="center" wrapText="1"/>
    </xf>
    <xf numFmtId="0" fontId="4" fillId="0" borderId="26"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wrapText="1"/>
    </xf>
    <xf numFmtId="0" fontId="2" fillId="0" borderId="18" xfId="0" applyFont="1" applyBorder="1" applyAlignment="1">
      <alignment horizontal="center" wrapText="1"/>
    </xf>
    <xf numFmtId="0" fontId="0" fillId="2" borderId="1" xfId="0" applyFill="1" applyBorder="1" applyAlignment="1" applyProtection="1">
      <alignment horizontal="center" vertical="center"/>
      <protection locked="0"/>
    </xf>
    <xf numFmtId="0" fontId="8" fillId="0" borderId="17" xfId="0" applyFont="1" applyBorder="1" applyAlignment="1">
      <alignment horizontal="center" vertical="top" wrapText="1"/>
    </xf>
    <xf numFmtId="0" fontId="8" fillId="0" borderId="0" xfId="0" applyFont="1" applyAlignment="1">
      <alignment horizontal="center" vertical="top" wrapText="1"/>
    </xf>
    <xf numFmtId="0" fontId="4" fillId="0" borderId="13" xfId="0" applyFont="1" applyBorder="1" applyAlignment="1">
      <alignment horizontal="center" vertical="top" wrapText="1"/>
    </xf>
    <xf numFmtId="0" fontId="4" fillId="0" borderId="15" xfId="0" applyFont="1" applyBorder="1" applyAlignment="1">
      <alignment horizontal="center" vertical="top" wrapText="1"/>
    </xf>
    <xf numFmtId="0" fontId="2" fillId="0" borderId="18" xfId="0" applyFont="1" applyBorder="1" applyAlignment="1">
      <alignment horizontal="center"/>
    </xf>
    <xf numFmtId="0" fontId="4" fillId="0" borderId="21" xfId="0" applyFont="1" applyBorder="1" applyAlignment="1">
      <alignment horizontal="center" vertical="top" wrapText="1"/>
    </xf>
    <xf numFmtId="0" fontId="2" fillId="0" borderId="8" xfId="0" applyFont="1" applyBorder="1" applyAlignment="1">
      <alignment horizontal="center"/>
    </xf>
    <xf numFmtId="10" fontId="2" fillId="3" borderId="2" xfId="3" applyNumberFormat="1" applyFont="1" applyFill="1" applyBorder="1" applyAlignment="1" applyProtection="1">
      <alignment horizontal="center" vertical="center"/>
    </xf>
    <xf numFmtId="10" fontId="2" fillId="3" borderId="7" xfId="3" applyNumberFormat="1" applyFont="1" applyFill="1" applyBorder="1" applyAlignment="1" applyProtection="1">
      <alignment horizontal="center" vertical="center"/>
    </xf>
  </cellXfs>
  <cellStyles count="4">
    <cellStyle name="Hyperlinkki" xfId="2" builtinId="8"/>
    <cellStyle name="Normaali" xfId="0" builtinId="0"/>
    <cellStyle name="Prosenttia" xfId="3" builtinId="5"/>
    <cellStyle name="Valuutta" xfId="1" builtinId="4"/>
  </cellStyles>
  <dxfs count="4">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95250</xdr:rowOff>
    </xdr:from>
    <xdr:to>
      <xdr:col>4</xdr:col>
      <xdr:colOff>534598</xdr:colOff>
      <xdr:row>1</xdr:row>
      <xdr:rowOff>1048135</xdr:rowOff>
    </xdr:to>
    <xdr:pic>
      <xdr:nvPicPr>
        <xdr:cNvPr id="2" name="Kuva 1">
          <a:extLst>
            <a:ext uri="{FF2B5EF4-FFF2-40B4-BE49-F238E27FC236}">
              <a16:creationId xmlns:a16="http://schemas.microsoft.com/office/drawing/2014/main" id="{637AFE8D-F8C7-FBDC-5C1B-537F3724E645}"/>
            </a:ext>
          </a:extLst>
        </xdr:cNvPr>
        <xdr:cNvPicPr>
          <a:picLocks noChangeAspect="1"/>
        </xdr:cNvPicPr>
      </xdr:nvPicPr>
      <xdr:blipFill>
        <a:blip xmlns:r="http://schemas.openxmlformats.org/officeDocument/2006/relationships" r:embed="rId1"/>
        <a:stretch>
          <a:fillRect/>
        </a:stretch>
      </xdr:blipFill>
      <xdr:spPr>
        <a:xfrm>
          <a:off x="0" y="297656"/>
          <a:ext cx="2963473" cy="952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85725</xdr:rowOff>
    </xdr:from>
    <xdr:to>
      <xdr:col>8</xdr:col>
      <xdr:colOff>89033</xdr:colOff>
      <xdr:row>30</xdr:row>
      <xdr:rowOff>89550</xdr:rowOff>
    </xdr:to>
    <xdr:pic>
      <xdr:nvPicPr>
        <xdr:cNvPr id="2" name="Kuva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9050" y="85725"/>
          <a:ext cx="4946783" cy="5718825"/>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6"/>
  <sheetViews>
    <sheetView tabSelected="1" zoomScale="80" zoomScaleNormal="80" workbookViewId="0">
      <selection activeCell="B43" sqref="B43"/>
    </sheetView>
  </sheetViews>
  <sheetFormatPr defaultRowHeight="15" x14ac:dyDescent="0.25"/>
  <sheetData>
    <row r="1" spans="1:6" ht="15.75" x14ac:dyDescent="0.25">
      <c r="A1" s="37" t="s">
        <v>87</v>
      </c>
      <c r="D1" t="s">
        <v>85</v>
      </c>
      <c r="E1" s="197" t="s">
        <v>290</v>
      </c>
      <c r="F1" t="s">
        <v>89</v>
      </c>
    </row>
    <row r="2" spans="1:6" ht="84.75" customHeight="1" x14ac:dyDescent="0.25">
      <c r="A2" s="140" t="s">
        <v>86</v>
      </c>
    </row>
    <row r="3" spans="1:6" x14ac:dyDescent="0.25">
      <c r="B3" t="s">
        <v>199</v>
      </c>
    </row>
    <row r="4" spans="1:6" x14ac:dyDescent="0.25">
      <c r="B4" t="s">
        <v>88</v>
      </c>
    </row>
    <row r="5" spans="1:6" x14ac:dyDescent="0.25">
      <c r="B5" t="s">
        <v>286</v>
      </c>
    </row>
    <row r="6" spans="1:6" x14ac:dyDescent="0.25">
      <c r="B6" s="174" t="s">
        <v>283</v>
      </c>
    </row>
    <row r="7" spans="1:6" x14ac:dyDescent="0.25">
      <c r="B7" t="s">
        <v>144</v>
      </c>
    </row>
    <row r="8" spans="1:6" x14ac:dyDescent="0.25">
      <c r="B8" t="s">
        <v>103</v>
      </c>
    </row>
    <row r="9" spans="1:6" x14ac:dyDescent="0.25">
      <c r="B9" t="s">
        <v>91</v>
      </c>
    </row>
    <row r="10" spans="1:6" x14ac:dyDescent="0.25">
      <c r="B10" t="s">
        <v>273</v>
      </c>
    </row>
    <row r="11" spans="1:6" x14ac:dyDescent="0.25">
      <c r="B11" t="s">
        <v>275</v>
      </c>
    </row>
    <row r="12" spans="1:6" x14ac:dyDescent="0.25">
      <c r="B12" t="s">
        <v>274</v>
      </c>
    </row>
    <row r="13" spans="1:6" x14ac:dyDescent="0.25">
      <c r="B13" t="s">
        <v>145</v>
      </c>
    </row>
    <row r="14" spans="1:6" x14ac:dyDescent="0.25">
      <c r="B14" t="s">
        <v>90</v>
      </c>
    </row>
    <row r="15" spans="1:6" x14ac:dyDescent="0.25">
      <c r="B15" t="s">
        <v>92</v>
      </c>
    </row>
    <row r="16" spans="1:6" x14ac:dyDescent="0.25">
      <c r="B16" t="s">
        <v>146</v>
      </c>
    </row>
    <row r="18" spans="2:2" x14ac:dyDescent="0.25">
      <c r="B18" s="140" t="s">
        <v>202</v>
      </c>
    </row>
    <row r="19" spans="2:2" x14ac:dyDescent="0.25">
      <c r="B19" s="140" t="s">
        <v>200</v>
      </c>
    </row>
    <row r="20" spans="2:2" x14ac:dyDescent="0.25">
      <c r="B20" s="140" t="s">
        <v>201</v>
      </c>
    </row>
    <row r="21" spans="2:2" x14ac:dyDescent="0.25">
      <c r="B21" s="140" t="s">
        <v>204</v>
      </c>
    </row>
    <row r="22" spans="2:2" x14ac:dyDescent="0.25">
      <c r="B22" t="s">
        <v>203</v>
      </c>
    </row>
    <row r="23" spans="2:2" x14ac:dyDescent="0.25">
      <c r="B23" t="s">
        <v>205</v>
      </c>
    </row>
    <row r="24" spans="2:2" x14ac:dyDescent="0.25">
      <c r="B24" t="s">
        <v>93</v>
      </c>
    </row>
    <row r="26" spans="2:2" x14ac:dyDescent="0.25">
      <c r="B26" t="s">
        <v>89</v>
      </c>
    </row>
    <row r="28" spans="2:2" x14ac:dyDescent="0.25">
      <c r="B28" t="s">
        <v>147</v>
      </c>
    </row>
    <row r="29" spans="2:2" x14ac:dyDescent="0.25">
      <c r="B29" t="s">
        <v>148</v>
      </c>
    </row>
    <row r="30" spans="2:2" x14ac:dyDescent="0.25">
      <c r="B30" t="s">
        <v>156</v>
      </c>
    </row>
    <row r="33" spans="2:3" x14ac:dyDescent="0.25">
      <c r="B33" s="1" t="s">
        <v>277</v>
      </c>
    </row>
    <row r="34" spans="2:3" x14ac:dyDescent="0.25">
      <c r="B34" t="s">
        <v>278</v>
      </c>
      <c r="C34" t="s">
        <v>279</v>
      </c>
    </row>
    <row r="35" spans="2:3" x14ac:dyDescent="0.25">
      <c r="B35" t="s">
        <v>5</v>
      </c>
      <c r="C35" s="24">
        <v>1</v>
      </c>
    </row>
    <row r="36" spans="2:3" x14ac:dyDescent="0.25">
      <c r="B36" t="s">
        <v>6</v>
      </c>
      <c r="C36" s="24">
        <v>1001</v>
      </c>
    </row>
    <row r="38" spans="2:3" x14ac:dyDescent="0.25">
      <c r="B38" s="1" t="s">
        <v>285</v>
      </c>
    </row>
    <row r="39" spans="2:3" x14ac:dyDescent="0.25">
      <c r="B39" s="199">
        <v>0.255</v>
      </c>
    </row>
    <row r="40" spans="2:3" x14ac:dyDescent="0.25">
      <c r="B40" s="199">
        <v>0.13500000000000001</v>
      </c>
    </row>
    <row r="41" spans="2:3" x14ac:dyDescent="0.25">
      <c r="B41" s="199">
        <v>0.1</v>
      </c>
    </row>
    <row r="42" spans="2:3" x14ac:dyDescent="0.25">
      <c r="B42" s="199">
        <v>0.24</v>
      </c>
    </row>
    <row r="43" spans="2:3" x14ac:dyDescent="0.25">
      <c r="B43" s="199">
        <v>0.14000000000000001</v>
      </c>
    </row>
    <row r="44" spans="2:3" x14ac:dyDescent="0.25">
      <c r="B44" s="199">
        <v>0</v>
      </c>
    </row>
    <row r="45" spans="2:3" x14ac:dyDescent="0.25">
      <c r="B45" s="199"/>
    </row>
    <row r="46" spans="2:3" x14ac:dyDescent="0.25">
      <c r="B46" s="199"/>
    </row>
  </sheetData>
  <sheetProtection algorithmName="SHA-512" hashValue="l3jXVd2RYZISvSlaTLGm02hhP4LekH2oIIvrGQMBo17Y/ST0qS45oZwIe4050DiVySFvdx7caEvB/wOoPzZAwQ==" saltValue="sflQkOfuTZ8SRA9vccoBUQ==" spinCount="100000" sheet="1" objects="1" scenarios="1" formatCells="0" formatColumns="0" formatRows="0"/>
  <pageMargins left="0.7" right="0.7" top="0.75" bottom="0.75" header="0.3" footer="0.3"/>
  <pageSetup paperSize="9" scale="45" orientation="portrait" horizontalDpi="4294967293" vertic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
  <sheetViews>
    <sheetView zoomScaleNormal="100" workbookViewId="0"/>
  </sheetViews>
  <sheetFormatPr defaultRowHeight="15" x14ac:dyDescent="0.25"/>
  <sheetData>
    <row r="1" spans="1:10" x14ac:dyDescent="0.25">
      <c r="A1" s="1"/>
      <c r="J1" s="1"/>
    </row>
  </sheetData>
  <sheetProtection sheet="1" objects="1" scenarios="1" formatCells="0" formatColumns="0" formatRows="0"/>
  <pageMargins left="0.7" right="0.7" top="0.75" bottom="0.75" header="0.3" footer="0.3"/>
  <pageSetup paperSize="9" orientation="portrait" horizontalDpi="4294967293" vertic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9"/>
  <sheetViews>
    <sheetView workbookViewId="0">
      <selection activeCell="B11" sqref="B11"/>
    </sheetView>
  </sheetViews>
  <sheetFormatPr defaultRowHeight="15" x14ac:dyDescent="0.25"/>
  <cols>
    <col min="1" max="1" width="14" bestFit="1" customWidth="1"/>
    <col min="2" max="2" width="12.85546875" bestFit="1" customWidth="1"/>
  </cols>
  <sheetData>
    <row r="1" spans="1:4" x14ac:dyDescent="0.25">
      <c r="A1" t="s">
        <v>7</v>
      </c>
      <c r="D1" t="s">
        <v>8</v>
      </c>
    </row>
    <row r="3" spans="1:4" x14ac:dyDescent="0.25">
      <c r="A3" t="s">
        <v>5</v>
      </c>
      <c r="B3" t="s">
        <v>6</v>
      </c>
    </row>
    <row r="4" spans="1:4" x14ac:dyDescent="0.25">
      <c r="A4" s="6">
        <v>2159</v>
      </c>
    </row>
    <row r="5" spans="1:4" x14ac:dyDescent="0.25">
      <c r="A5" s="7">
        <v>361000</v>
      </c>
    </row>
    <row r="6" spans="1:4" x14ac:dyDescent="0.25">
      <c r="A6" s="6">
        <v>167767</v>
      </c>
    </row>
    <row r="7" spans="1:4" x14ac:dyDescent="0.25">
      <c r="A7" s="6"/>
      <c r="B7" s="5">
        <v>169775</v>
      </c>
    </row>
    <row r="8" spans="1:4" x14ac:dyDescent="0.25">
      <c r="A8" s="6"/>
      <c r="B8">
        <v>4487</v>
      </c>
    </row>
    <row r="9" spans="1:4" x14ac:dyDescent="0.25">
      <c r="A9" s="6"/>
      <c r="B9">
        <v>939</v>
      </c>
    </row>
    <row r="10" spans="1:4" x14ac:dyDescent="0.25">
      <c r="A10" s="6"/>
      <c r="B10">
        <v>21949</v>
      </c>
    </row>
    <row r="11" spans="1:4" x14ac:dyDescent="0.25">
      <c r="A11" s="6"/>
      <c r="B11">
        <v>19595</v>
      </c>
    </row>
    <row r="12" spans="1:4" x14ac:dyDescent="0.25">
      <c r="A12" s="6"/>
      <c r="B12">
        <v>6284.93</v>
      </c>
    </row>
    <row r="13" spans="1:4" x14ac:dyDescent="0.25">
      <c r="A13" s="6"/>
      <c r="B13">
        <v>4065</v>
      </c>
    </row>
    <row r="14" spans="1:4" x14ac:dyDescent="0.25">
      <c r="A14" s="6"/>
      <c r="B14">
        <v>95</v>
      </c>
    </row>
    <row r="15" spans="1:4" x14ac:dyDescent="0.25">
      <c r="A15" s="6"/>
      <c r="B15">
        <v>5680</v>
      </c>
    </row>
    <row r="16" spans="1:4" x14ac:dyDescent="0.25">
      <c r="A16" s="6"/>
      <c r="B16">
        <v>380</v>
      </c>
    </row>
    <row r="17" spans="1:2" x14ac:dyDescent="0.25">
      <c r="A17" s="6"/>
      <c r="B17">
        <v>27925</v>
      </c>
    </row>
    <row r="18" spans="1:2" x14ac:dyDescent="0.25">
      <c r="A18" s="6"/>
      <c r="B18">
        <v>569.69000000000005</v>
      </c>
    </row>
    <row r="19" spans="1:2" x14ac:dyDescent="0.25">
      <c r="A19" s="6"/>
      <c r="B19">
        <v>5208.2</v>
      </c>
    </row>
    <row r="20" spans="1:2" x14ac:dyDescent="0.25">
      <c r="A20" s="6"/>
      <c r="B20">
        <v>670.22</v>
      </c>
    </row>
    <row r="21" spans="1:2" x14ac:dyDescent="0.25">
      <c r="A21" s="6"/>
      <c r="B21">
        <v>17125</v>
      </c>
    </row>
    <row r="22" spans="1:2" x14ac:dyDescent="0.25">
      <c r="A22" s="6"/>
      <c r="B22">
        <v>4829</v>
      </c>
    </row>
    <row r="23" spans="1:2" x14ac:dyDescent="0.25">
      <c r="A23" s="6"/>
      <c r="B23">
        <v>594</v>
      </c>
    </row>
    <row r="24" spans="1:2" x14ac:dyDescent="0.25">
      <c r="A24" s="6"/>
      <c r="B24">
        <v>20413</v>
      </c>
    </row>
    <row r="25" spans="1:2" x14ac:dyDescent="0.25">
      <c r="A25" s="6"/>
      <c r="B25">
        <v>26725</v>
      </c>
    </row>
    <row r="26" spans="1:2" x14ac:dyDescent="0.25">
      <c r="A26" s="6"/>
      <c r="B26">
        <v>2469.11</v>
      </c>
    </row>
    <row r="27" spans="1:2" x14ac:dyDescent="0.25">
      <c r="A27" s="6"/>
      <c r="B27">
        <v>3917</v>
      </c>
    </row>
    <row r="28" spans="1:2" x14ac:dyDescent="0.25">
      <c r="A28" s="6"/>
      <c r="B28">
        <v>7387</v>
      </c>
    </row>
    <row r="29" spans="1:2" x14ac:dyDescent="0.25">
      <c r="A29" s="6"/>
      <c r="B29">
        <v>3117</v>
      </c>
    </row>
    <row r="30" spans="1:2" x14ac:dyDescent="0.25">
      <c r="A30" s="6"/>
      <c r="B30">
        <v>7491</v>
      </c>
    </row>
    <row r="31" spans="1:2" x14ac:dyDescent="0.25">
      <c r="A31" s="6"/>
      <c r="B31">
        <v>6001</v>
      </c>
    </row>
    <row r="32" spans="1:2" x14ac:dyDescent="0.25">
      <c r="A32" s="6"/>
      <c r="B32">
        <v>10733</v>
      </c>
    </row>
    <row r="33" spans="1:2" x14ac:dyDescent="0.25">
      <c r="A33" s="6"/>
      <c r="B33">
        <v>6750</v>
      </c>
    </row>
    <row r="34" spans="1:2" x14ac:dyDescent="0.25">
      <c r="A34" s="6"/>
      <c r="B34">
        <v>13709</v>
      </c>
    </row>
    <row r="35" spans="1:2" x14ac:dyDescent="0.25">
      <c r="A35" s="6"/>
      <c r="B35">
        <v>3375</v>
      </c>
    </row>
    <row r="36" spans="1:2" x14ac:dyDescent="0.25">
      <c r="A36" s="6"/>
      <c r="B36">
        <v>551</v>
      </c>
    </row>
    <row r="37" spans="1:2" x14ac:dyDescent="0.25">
      <c r="A37" s="6"/>
      <c r="B37" s="5">
        <v>10050</v>
      </c>
    </row>
    <row r="38" spans="1:2" x14ac:dyDescent="0.25">
      <c r="A38" s="6"/>
      <c r="B38">
        <v>1500</v>
      </c>
    </row>
    <row r="39" spans="1:2" x14ac:dyDescent="0.25">
      <c r="A39" s="6"/>
      <c r="B39">
        <v>742</v>
      </c>
    </row>
    <row r="40" spans="1:2" x14ac:dyDescent="0.25">
      <c r="A40" s="6"/>
      <c r="B40">
        <v>568</v>
      </c>
    </row>
    <row r="41" spans="1:2" x14ac:dyDescent="0.25">
      <c r="A41" s="6"/>
      <c r="B41">
        <v>600</v>
      </c>
    </row>
    <row r="42" spans="1:2" x14ac:dyDescent="0.25">
      <c r="A42" s="6"/>
      <c r="B42">
        <v>659.87</v>
      </c>
    </row>
    <row r="43" spans="1:2" x14ac:dyDescent="0.25">
      <c r="A43" s="6"/>
      <c r="B43">
        <v>53</v>
      </c>
    </row>
    <row r="44" spans="1:2" x14ac:dyDescent="0.25">
      <c r="A44" s="6">
        <v>35500</v>
      </c>
    </row>
    <row r="45" spans="1:2" x14ac:dyDescent="0.25">
      <c r="A45" s="6"/>
      <c r="B45">
        <v>3000</v>
      </c>
    </row>
    <row r="46" spans="1:2" x14ac:dyDescent="0.25">
      <c r="A46" s="6"/>
      <c r="B46">
        <v>1913</v>
      </c>
    </row>
    <row r="47" spans="1:2" x14ac:dyDescent="0.25">
      <c r="A47" s="6"/>
      <c r="B47">
        <v>12911.93</v>
      </c>
    </row>
    <row r="48" spans="1:2" x14ac:dyDescent="0.25">
      <c r="A48" s="6"/>
      <c r="B48">
        <v>9833.85</v>
      </c>
    </row>
    <row r="49" spans="1:2" x14ac:dyDescent="0.25">
      <c r="A49" s="6">
        <f>SUM(A4:A48)</f>
        <v>566426</v>
      </c>
      <c r="B49" s="6">
        <f>SUM(B4:B48)</f>
        <v>444640.79999999993</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53"/>
  <sheetViews>
    <sheetView zoomScale="80" zoomScaleNormal="80" zoomScaleSheetLayoutView="100" workbookViewId="0">
      <pane ySplit="4" topLeftCell="A5" activePane="bottomLeft" state="frozen"/>
      <selection pane="bottomLeft" activeCell="A5" sqref="A5"/>
    </sheetView>
  </sheetViews>
  <sheetFormatPr defaultRowHeight="15" x14ac:dyDescent="0.25"/>
  <cols>
    <col min="1" max="1" width="10.5703125" customWidth="1"/>
    <col min="2" max="2" width="17.7109375" customWidth="1"/>
    <col min="3" max="3" width="42.28515625" customWidth="1"/>
    <col min="4" max="4" width="16.5703125" customWidth="1"/>
    <col min="5" max="5" width="9.140625" customWidth="1"/>
    <col min="6" max="6" width="12.7109375" customWidth="1"/>
    <col min="7" max="7" width="12.140625" customWidth="1"/>
    <col min="8" max="8" width="12.85546875" customWidth="1"/>
    <col min="9" max="9" width="11.5703125" customWidth="1"/>
    <col min="10" max="10" width="11.140625" customWidth="1"/>
    <col min="11" max="11" width="10.85546875" hidden="1" customWidth="1"/>
    <col min="12" max="13" width="10.7109375" customWidth="1"/>
    <col min="14" max="14" width="17.85546875" customWidth="1"/>
    <col min="15" max="15" width="17.28515625" customWidth="1"/>
    <col min="16" max="16" width="16.7109375" customWidth="1"/>
    <col min="17" max="17" width="17" customWidth="1"/>
    <col min="18" max="18" width="16.7109375" customWidth="1"/>
    <col min="19" max="20" width="15.5703125" hidden="1" customWidth="1"/>
    <col min="21" max="22" width="15.5703125" customWidth="1"/>
    <col min="23" max="23" width="20" customWidth="1"/>
    <col min="24" max="24" width="21" customWidth="1"/>
    <col min="25" max="25" width="19.28515625" customWidth="1"/>
    <col min="26" max="26" width="14.7109375" customWidth="1"/>
    <col min="27" max="27" width="10.5703125" customWidth="1"/>
  </cols>
  <sheetData>
    <row r="1" spans="1:28" ht="24" thickBot="1" x14ac:dyDescent="0.4">
      <c r="A1" s="98" t="s">
        <v>5</v>
      </c>
      <c r="C1" s="30" t="s">
        <v>15</v>
      </c>
      <c r="D1" s="205">
        <f>YEAR(F1)</f>
        <v>2026</v>
      </c>
      <c r="E1" s="91" t="s">
        <v>101</v>
      </c>
      <c r="F1" s="90">
        <v>46023</v>
      </c>
      <c r="G1" s="91" t="s">
        <v>102</v>
      </c>
      <c r="H1" s="90">
        <v>46387</v>
      </c>
      <c r="L1" s="84" t="str">
        <f>"Versio "&amp;Ohjeet!E1</f>
        <v>Versio 2025.5</v>
      </c>
      <c r="M1" s="85" t="s">
        <v>86</v>
      </c>
      <c r="N1" s="212" t="s">
        <v>106</v>
      </c>
      <c r="O1" s="212"/>
      <c r="P1" s="212"/>
      <c r="Q1" s="212"/>
      <c r="R1" s="212"/>
      <c r="S1" s="212"/>
      <c r="T1" s="212"/>
      <c r="U1" s="212"/>
      <c r="V1" s="212"/>
      <c r="W1" s="212"/>
      <c r="X1" s="211" t="s">
        <v>107</v>
      </c>
      <c r="Y1" s="211"/>
      <c r="Z1" s="211"/>
    </row>
    <row r="2" spans="1:28" ht="19.5" customHeight="1" thickBot="1" x14ac:dyDescent="0.4">
      <c r="A2" s="98"/>
      <c r="B2" s="209" t="s">
        <v>276</v>
      </c>
      <c r="C2" s="210"/>
      <c r="D2" s="193"/>
      <c r="E2" s="91"/>
      <c r="L2" s="84"/>
      <c r="M2" s="85"/>
      <c r="N2" s="43"/>
      <c r="O2" s="43"/>
      <c r="P2" s="43"/>
      <c r="Q2" s="43"/>
      <c r="R2" s="43"/>
      <c r="S2" s="43"/>
      <c r="T2" s="186"/>
      <c r="U2" s="186"/>
      <c r="V2" s="43"/>
      <c r="W2" s="186"/>
      <c r="X2" s="185"/>
      <c r="Y2" s="185"/>
      <c r="Z2" s="192"/>
    </row>
    <row r="3" spans="1:28" ht="16.5" thickBot="1" x14ac:dyDescent="0.3">
      <c r="A3" s="97" t="str">
        <f>IF(D2="x","Viimeisin TULON tositenro: "&amp;TEXT(A151,"#.")&amp;" Seuraava TULON tositenro: "&amp;TEXT(A151,"#")+1, "Seuraava TULON tositenro: "&amp;TEXT(A150,"#")+1)</f>
        <v>Seuraava TULON tositenro: 2</v>
      </c>
      <c r="F3" s="214" t="s">
        <v>17</v>
      </c>
      <c r="G3" s="215"/>
      <c r="H3" s="215"/>
      <c r="I3" s="215"/>
      <c r="J3" s="215"/>
      <c r="K3" s="216"/>
      <c r="L3" s="29" t="s">
        <v>11</v>
      </c>
      <c r="M3" s="33" t="s">
        <v>84</v>
      </c>
      <c r="N3" s="113" t="s">
        <v>159</v>
      </c>
      <c r="O3" s="113" t="s">
        <v>160</v>
      </c>
      <c r="P3" s="116" t="s">
        <v>161</v>
      </c>
      <c r="Q3" s="114" t="s">
        <v>162</v>
      </c>
      <c r="R3" s="114" t="s">
        <v>163</v>
      </c>
      <c r="S3" s="100"/>
      <c r="T3" s="115"/>
      <c r="U3" s="115" t="s">
        <v>185</v>
      </c>
      <c r="V3" s="100" t="s">
        <v>141</v>
      </c>
      <c r="W3" s="35" t="s">
        <v>4</v>
      </c>
      <c r="X3" s="217" t="s">
        <v>239</v>
      </c>
      <c r="Y3" s="218"/>
      <c r="Z3" s="162" t="s">
        <v>13</v>
      </c>
      <c r="AA3" s="65"/>
    </row>
    <row r="4" spans="1:28" ht="15.75" thickBot="1" x14ac:dyDescent="0.3">
      <c r="A4" s="9" t="s">
        <v>0</v>
      </c>
      <c r="B4" s="10" t="s">
        <v>100</v>
      </c>
      <c r="C4" s="10" t="s">
        <v>1</v>
      </c>
      <c r="D4" s="10" t="s">
        <v>2</v>
      </c>
      <c r="E4" s="13" t="s">
        <v>10</v>
      </c>
      <c r="F4" s="251">
        <v>0.255</v>
      </c>
      <c r="G4" s="251">
        <v>0.13500000000000001</v>
      </c>
      <c r="H4" s="252">
        <v>0.1</v>
      </c>
      <c r="I4" s="252">
        <v>0.24</v>
      </c>
      <c r="J4" s="252">
        <v>0.14000000000000001</v>
      </c>
      <c r="K4" s="206" t="s">
        <v>46</v>
      </c>
      <c r="L4" s="28" t="s">
        <v>12</v>
      </c>
      <c r="M4" s="31" t="s">
        <v>19</v>
      </c>
      <c r="N4" s="14">
        <v>603</v>
      </c>
      <c r="O4" s="14">
        <v>604</v>
      </c>
      <c r="P4" s="14">
        <v>613</v>
      </c>
      <c r="Q4" s="14">
        <v>607</v>
      </c>
      <c r="R4" s="14">
        <v>608</v>
      </c>
      <c r="S4" s="35"/>
      <c r="T4" s="14"/>
      <c r="U4" s="14"/>
      <c r="V4" s="35">
        <v>609</v>
      </c>
      <c r="W4" s="16">
        <v>645</v>
      </c>
      <c r="X4" s="96" t="s">
        <v>164</v>
      </c>
      <c r="Y4" s="96" t="s">
        <v>165</v>
      </c>
      <c r="Z4" s="20" t="s">
        <v>14</v>
      </c>
      <c r="AA4" s="66" t="s">
        <v>81</v>
      </c>
    </row>
    <row r="5" spans="1:28" ht="15.75" customHeight="1" thickBot="1" x14ac:dyDescent="0.3">
      <c r="A5" s="21">
        <v>1</v>
      </c>
      <c r="B5" s="22"/>
      <c r="C5" s="23"/>
      <c r="D5" s="42">
        <v>0</v>
      </c>
      <c r="E5" s="208">
        <v>0.255</v>
      </c>
      <c r="F5" s="54">
        <f>IF(AND($D5&gt;0,$E5=$F$4),($D5-($D5/(100%+$F$4)/100%)),0)</f>
        <v>0</v>
      </c>
      <c r="G5" s="54">
        <f>IF(AND($D5&gt;0,$E5=$G$4),($D5-($D5/(100%+$G$4)/100%)),0)</f>
        <v>0</v>
      </c>
      <c r="H5" s="54">
        <f>IF(AND($D5&gt;0,$E5=$H$4),($D5-($D5/(100%+$H$4)/100%)),0)</f>
        <v>0</v>
      </c>
      <c r="I5" s="54">
        <f>IF(AND($D5&gt;0,$E5=$I$4),($D5-($D5/(100%+$I$4)/100%)),0)</f>
        <v>0</v>
      </c>
      <c r="J5" s="8">
        <f>IF(AND($D5&gt;0,$E5=$J$4),($D5-($D5/(100%+$J$4)/100%)),0)</f>
        <v>0</v>
      </c>
      <c r="K5" s="8">
        <f>IF(AND($D5&gt;0,$E5=$K$4),($D5-($D5/(100%+$K$4)/100%)),0)</f>
        <v>0</v>
      </c>
      <c r="L5" s="17">
        <f>D5-(SUM(F5:K5))-SUM(N5:Y5)</f>
        <v>0</v>
      </c>
      <c r="M5" s="45"/>
      <c r="N5" s="59">
        <v>0</v>
      </c>
      <c r="O5" s="59">
        <v>0</v>
      </c>
      <c r="P5" s="59">
        <v>0</v>
      </c>
      <c r="Q5" s="59">
        <v>0</v>
      </c>
      <c r="R5" s="59">
        <v>0</v>
      </c>
      <c r="S5" s="59"/>
      <c r="T5" s="59"/>
      <c r="U5" s="59">
        <v>0</v>
      </c>
      <c r="V5" s="59">
        <v>0</v>
      </c>
      <c r="W5" s="59">
        <v>0</v>
      </c>
      <c r="X5" s="63">
        <v>0</v>
      </c>
      <c r="Y5" s="64">
        <v>0</v>
      </c>
      <c r="Z5" s="18">
        <f>D5-SUM(F5:K5)</f>
        <v>0</v>
      </c>
      <c r="AA5" s="67">
        <f>IF(M5&lt;&gt;"",SUM(N5:W5),0)</f>
        <v>0</v>
      </c>
      <c r="AB5" t="str">
        <f>IF(SUM(N5:Y5)&lt;L5,"Kirjaus kesken",IF(SUM(N5:Y5,F5:K5)&gt;D5,"Kirjauksessa näppäilyvirhe, yhteisumma ei täsmää",IF(L5&gt;0.1,"Kirjaus kesken","")))</f>
        <v/>
      </c>
    </row>
    <row r="6" spans="1:28" ht="15.75" customHeight="1" thickBot="1" x14ac:dyDescent="0.3">
      <c r="A6" s="21"/>
      <c r="B6" s="22"/>
      <c r="C6" s="23"/>
      <c r="D6" s="42">
        <v>0</v>
      </c>
      <c r="E6" s="208">
        <v>0.255</v>
      </c>
      <c r="F6" s="54">
        <f t="shared" ref="F6:F149" si="0">IF(AND($D6&gt;0,$E6=$F$4),($D6-($D6/(100%+$F$4)/100%)),0)</f>
        <v>0</v>
      </c>
      <c r="G6" s="54">
        <f t="shared" ref="G6:G149" si="1">IF(AND($D6&gt;0,$E6=$G$4),($D6-($D6/(100%+$G$4)/100%)),0)</f>
        <v>0</v>
      </c>
      <c r="H6" s="54">
        <f t="shared" ref="H6:H149" si="2">IF(AND($D6&gt;0,$E6=$H$4),($D6-($D6/(100%+$H$4)/100%)),0)</f>
        <v>0</v>
      </c>
      <c r="I6" s="54">
        <f t="shared" ref="I6:I69" si="3">IF(AND($D6&gt;0,$E6=$I$4),($D6-($D6/(100%+$I$4)/100%)),0)</f>
        <v>0</v>
      </c>
      <c r="J6" s="8">
        <f t="shared" ref="J6:J69" si="4">IF(AND($D6&gt;0,$E6=$J$4),($D6-($D6/(100%+$J$4)/100%)),0)</f>
        <v>0</v>
      </c>
      <c r="K6" s="8">
        <f t="shared" ref="K6:K69" si="5">IF(AND($D6&gt;0,$E6=$K$4),($D6-($D6/(100%+$K$4)/100%)),0)</f>
        <v>0</v>
      </c>
      <c r="L6" s="17">
        <f t="shared" ref="L6:L69" si="6">D6-(SUM(F6:K6))-SUM(N6:Y6)</f>
        <v>0</v>
      </c>
      <c r="M6" s="45"/>
      <c r="N6" s="59">
        <v>0</v>
      </c>
      <c r="O6" s="59">
        <v>0</v>
      </c>
      <c r="P6" s="59">
        <v>0</v>
      </c>
      <c r="Q6" s="59">
        <v>0</v>
      </c>
      <c r="R6" s="59">
        <v>0</v>
      </c>
      <c r="S6" s="59"/>
      <c r="T6" s="59"/>
      <c r="U6" s="59">
        <v>0</v>
      </c>
      <c r="V6" s="59">
        <v>0</v>
      </c>
      <c r="W6" s="59">
        <v>0</v>
      </c>
      <c r="X6" s="63">
        <v>0</v>
      </c>
      <c r="Y6" s="64">
        <v>0</v>
      </c>
      <c r="Z6" s="18">
        <f t="shared" ref="Z6:Z69" si="7">D6-SUM(F6:K6)</f>
        <v>0</v>
      </c>
      <c r="AA6" s="67">
        <f t="shared" ref="AA6:AA69" si="8">IF(M6&lt;&gt;"",SUM(N6:W6),0)</f>
        <v>0</v>
      </c>
      <c r="AB6" t="str">
        <f t="shared" ref="AB6:AB69" si="9">IF(SUM(N6:Y6)&lt;L6,"Kirjaus kesken",IF(SUM(N6:Y6,F6:K6)&gt;D6,"Kirjauksessa näppäilyvirhe, yhteisumma ei täsmää",IF(L6&gt;0.1,"Kirjaus kesken","")))</f>
        <v/>
      </c>
    </row>
    <row r="7" spans="1:28" ht="15.75" customHeight="1" thickBot="1" x14ac:dyDescent="0.3">
      <c r="A7" s="21"/>
      <c r="B7" s="22"/>
      <c r="C7" s="23"/>
      <c r="D7" s="42">
        <v>0</v>
      </c>
      <c r="E7" s="208">
        <v>0.255</v>
      </c>
      <c r="F7" s="54">
        <f t="shared" si="0"/>
        <v>0</v>
      </c>
      <c r="G7" s="54">
        <f t="shared" si="1"/>
        <v>0</v>
      </c>
      <c r="H7" s="54">
        <f t="shared" si="2"/>
        <v>0</v>
      </c>
      <c r="I7" s="54">
        <f t="shared" si="3"/>
        <v>0</v>
      </c>
      <c r="J7" s="8">
        <f t="shared" si="4"/>
        <v>0</v>
      </c>
      <c r="K7" s="8">
        <f t="shared" si="5"/>
        <v>0</v>
      </c>
      <c r="L7" s="17">
        <f t="shared" si="6"/>
        <v>0</v>
      </c>
      <c r="M7" s="45"/>
      <c r="N7" s="59">
        <v>0</v>
      </c>
      <c r="O7" s="59">
        <v>0</v>
      </c>
      <c r="P7" s="59">
        <v>0</v>
      </c>
      <c r="Q7" s="59">
        <v>0</v>
      </c>
      <c r="R7" s="59">
        <v>0</v>
      </c>
      <c r="S7" s="59"/>
      <c r="T7" s="59"/>
      <c r="U7" s="59">
        <v>0</v>
      </c>
      <c r="V7" s="59">
        <v>0</v>
      </c>
      <c r="W7" s="59">
        <v>0</v>
      </c>
      <c r="X7" s="63">
        <v>0</v>
      </c>
      <c r="Y7" s="64">
        <v>0</v>
      </c>
      <c r="Z7" s="18">
        <f t="shared" si="7"/>
        <v>0</v>
      </c>
      <c r="AA7" s="67">
        <f>IF(M7&lt;&gt;"",SUM(N7:W7),0)</f>
        <v>0</v>
      </c>
      <c r="AB7" t="str">
        <f t="shared" si="9"/>
        <v/>
      </c>
    </row>
    <row r="8" spans="1:28" ht="15.75" customHeight="1" thickBot="1" x14ac:dyDescent="0.3">
      <c r="A8" s="21"/>
      <c r="B8" s="22"/>
      <c r="C8" s="23"/>
      <c r="D8" s="42">
        <v>0</v>
      </c>
      <c r="E8" s="208">
        <v>0.255</v>
      </c>
      <c r="F8" s="54">
        <f t="shared" si="0"/>
        <v>0</v>
      </c>
      <c r="G8" s="54">
        <f t="shared" si="1"/>
        <v>0</v>
      </c>
      <c r="H8" s="54">
        <f t="shared" si="2"/>
        <v>0</v>
      </c>
      <c r="I8" s="54">
        <f t="shared" si="3"/>
        <v>0</v>
      </c>
      <c r="J8" s="8">
        <f t="shared" si="4"/>
        <v>0</v>
      </c>
      <c r="K8" s="8">
        <f t="shared" si="5"/>
        <v>0</v>
      </c>
      <c r="L8" s="17">
        <f t="shared" si="6"/>
        <v>0</v>
      </c>
      <c r="M8" s="45"/>
      <c r="N8" s="59">
        <v>0</v>
      </c>
      <c r="O8" s="59">
        <v>0</v>
      </c>
      <c r="P8" s="59">
        <v>0</v>
      </c>
      <c r="Q8" s="59">
        <v>0</v>
      </c>
      <c r="R8" s="59">
        <v>0</v>
      </c>
      <c r="S8" s="59"/>
      <c r="T8" s="59"/>
      <c r="U8" s="59">
        <v>0</v>
      </c>
      <c r="V8" s="59">
        <v>0</v>
      </c>
      <c r="W8" s="59">
        <v>0</v>
      </c>
      <c r="X8" s="63">
        <v>0</v>
      </c>
      <c r="Y8" s="64">
        <v>0</v>
      </c>
      <c r="Z8" s="18">
        <f t="shared" si="7"/>
        <v>0</v>
      </c>
      <c r="AA8" s="67">
        <f t="shared" si="8"/>
        <v>0</v>
      </c>
      <c r="AB8" t="str">
        <f t="shared" si="9"/>
        <v/>
      </c>
    </row>
    <row r="9" spans="1:28" ht="15.75" customHeight="1" thickBot="1" x14ac:dyDescent="0.3">
      <c r="A9" s="21"/>
      <c r="B9" s="22"/>
      <c r="C9" s="23"/>
      <c r="D9" s="42">
        <v>0</v>
      </c>
      <c r="E9" s="208">
        <v>0.255</v>
      </c>
      <c r="F9" s="54">
        <f t="shared" si="0"/>
        <v>0</v>
      </c>
      <c r="G9" s="54">
        <f t="shared" si="1"/>
        <v>0</v>
      </c>
      <c r="H9" s="54">
        <f t="shared" si="2"/>
        <v>0</v>
      </c>
      <c r="I9" s="54">
        <f t="shared" si="3"/>
        <v>0</v>
      </c>
      <c r="J9" s="8">
        <f t="shared" si="4"/>
        <v>0</v>
      </c>
      <c r="K9" s="8">
        <f t="shared" si="5"/>
        <v>0</v>
      </c>
      <c r="L9" s="17">
        <f t="shared" si="6"/>
        <v>0</v>
      </c>
      <c r="M9" s="45"/>
      <c r="N9" s="59">
        <v>0</v>
      </c>
      <c r="O9" s="59">
        <v>0</v>
      </c>
      <c r="P9" s="59">
        <v>0</v>
      </c>
      <c r="Q9" s="59">
        <v>0</v>
      </c>
      <c r="R9" s="59">
        <v>0</v>
      </c>
      <c r="S9" s="59"/>
      <c r="T9" s="59"/>
      <c r="U9" s="59">
        <v>0</v>
      </c>
      <c r="V9" s="59">
        <v>0</v>
      </c>
      <c r="W9" s="59">
        <v>0</v>
      </c>
      <c r="X9" s="63">
        <v>0</v>
      </c>
      <c r="Y9" s="64">
        <v>0</v>
      </c>
      <c r="Z9" s="18">
        <f t="shared" si="7"/>
        <v>0</v>
      </c>
      <c r="AA9" s="67">
        <f t="shared" si="8"/>
        <v>0</v>
      </c>
      <c r="AB9" t="str">
        <f t="shared" si="9"/>
        <v/>
      </c>
    </row>
    <row r="10" spans="1:28" ht="15.75" customHeight="1" thickBot="1" x14ac:dyDescent="0.3">
      <c r="A10" s="21"/>
      <c r="B10" s="22"/>
      <c r="C10" s="23"/>
      <c r="D10" s="42">
        <v>0</v>
      </c>
      <c r="E10" s="208">
        <v>0.255</v>
      </c>
      <c r="F10" s="54">
        <f t="shared" si="0"/>
        <v>0</v>
      </c>
      <c r="G10" s="54">
        <f t="shared" si="1"/>
        <v>0</v>
      </c>
      <c r="H10" s="54">
        <f t="shared" si="2"/>
        <v>0</v>
      </c>
      <c r="I10" s="54">
        <f t="shared" si="3"/>
        <v>0</v>
      </c>
      <c r="J10" s="8">
        <f t="shared" si="4"/>
        <v>0</v>
      </c>
      <c r="K10" s="8">
        <f t="shared" si="5"/>
        <v>0</v>
      </c>
      <c r="L10" s="17">
        <f t="shared" si="6"/>
        <v>0</v>
      </c>
      <c r="M10" s="45"/>
      <c r="N10" s="59">
        <v>0</v>
      </c>
      <c r="O10" s="59">
        <v>0</v>
      </c>
      <c r="P10" s="59">
        <v>0</v>
      </c>
      <c r="Q10" s="59">
        <v>0</v>
      </c>
      <c r="R10" s="59">
        <v>0</v>
      </c>
      <c r="S10" s="59"/>
      <c r="T10" s="59"/>
      <c r="U10" s="59">
        <v>0</v>
      </c>
      <c r="V10" s="59">
        <v>0</v>
      </c>
      <c r="W10" s="59">
        <v>0</v>
      </c>
      <c r="X10" s="63">
        <v>0</v>
      </c>
      <c r="Y10" s="64">
        <v>0</v>
      </c>
      <c r="Z10" s="18">
        <f t="shared" si="7"/>
        <v>0</v>
      </c>
      <c r="AA10" s="67">
        <f t="shared" si="8"/>
        <v>0</v>
      </c>
      <c r="AB10" t="str">
        <f t="shared" si="9"/>
        <v/>
      </c>
    </row>
    <row r="11" spans="1:28" ht="15.75" customHeight="1" thickBot="1" x14ac:dyDescent="0.3">
      <c r="A11" s="21"/>
      <c r="B11" s="22"/>
      <c r="C11" s="23"/>
      <c r="D11" s="42">
        <v>0</v>
      </c>
      <c r="E11" s="208">
        <v>0.255</v>
      </c>
      <c r="F11" s="54">
        <f t="shared" si="0"/>
        <v>0</v>
      </c>
      <c r="G11" s="54">
        <f t="shared" si="1"/>
        <v>0</v>
      </c>
      <c r="H11" s="54">
        <f t="shared" si="2"/>
        <v>0</v>
      </c>
      <c r="I11" s="54">
        <f t="shared" si="3"/>
        <v>0</v>
      </c>
      <c r="J11" s="8">
        <f t="shared" si="4"/>
        <v>0</v>
      </c>
      <c r="K11" s="8">
        <f t="shared" si="5"/>
        <v>0</v>
      </c>
      <c r="L11" s="17">
        <f t="shared" si="6"/>
        <v>0</v>
      </c>
      <c r="M11" s="45"/>
      <c r="N11" s="59">
        <v>0</v>
      </c>
      <c r="O11" s="59">
        <v>0</v>
      </c>
      <c r="P11" s="59">
        <v>0</v>
      </c>
      <c r="Q11" s="59">
        <v>0</v>
      </c>
      <c r="R11" s="59">
        <v>0</v>
      </c>
      <c r="S11" s="59"/>
      <c r="T11" s="59"/>
      <c r="U11" s="59">
        <v>0</v>
      </c>
      <c r="V11" s="59">
        <v>0</v>
      </c>
      <c r="W11" s="59">
        <v>0</v>
      </c>
      <c r="X11" s="63">
        <v>0</v>
      </c>
      <c r="Y11" s="64">
        <v>0</v>
      </c>
      <c r="Z11" s="18">
        <f t="shared" si="7"/>
        <v>0</v>
      </c>
      <c r="AA11" s="67">
        <f t="shared" si="8"/>
        <v>0</v>
      </c>
      <c r="AB11" t="str">
        <f t="shared" si="9"/>
        <v/>
      </c>
    </row>
    <row r="12" spans="1:28" ht="15.75" customHeight="1" thickBot="1" x14ac:dyDescent="0.3">
      <c r="A12" s="21"/>
      <c r="B12" s="22"/>
      <c r="C12" s="23"/>
      <c r="D12" s="42">
        <v>0</v>
      </c>
      <c r="E12" s="208">
        <v>0.255</v>
      </c>
      <c r="F12" s="54">
        <f t="shared" si="0"/>
        <v>0</v>
      </c>
      <c r="G12" s="54">
        <f t="shared" si="1"/>
        <v>0</v>
      </c>
      <c r="H12" s="54">
        <f t="shared" si="2"/>
        <v>0</v>
      </c>
      <c r="I12" s="54">
        <f t="shared" si="3"/>
        <v>0</v>
      </c>
      <c r="J12" s="8">
        <f t="shared" si="4"/>
        <v>0</v>
      </c>
      <c r="K12" s="8">
        <f t="shared" si="5"/>
        <v>0</v>
      </c>
      <c r="L12" s="17">
        <f t="shared" si="6"/>
        <v>0</v>
      </c>
      <c r="M12" s="45"/>
      <c r="N12" s="59">
        <v>0</v>
      </c>
      <c r="O12" s="59">
        <v>0</v>
      </c>
      <c r="P12" s="59">
        <v>0</v>
      </c>
      <c r="Q12" s="59">
        <v>0</v>
      </c>
      <c r="R12" s="59">
        <v>0</v>
      </c>
      <c r="S12" s="59"/>
      <c r="T12" s="59"/>
      <c r="U12" s="59">
        <v>0</v>
      </c>
      <c r="V12" s="59">
        <v>0</v>
      </c>
      <c r="W12" s="59">
        <v>0</v>
      </c>
      <c r="X12" s="63">
        <v>0</v>
      </c>
      <c r="Y12" s="64">
        <v>0</v>
      </c>
      <c r="Z12" s="18">
        <f t="shared" si="7"/>
        <v>0</v>
      </c>
      <c r="AA12" s="67">
        <f t="shared" si="8"/>
        <v>0</v>
      </c>
      <c r="AB12" t="str">
        <f t="shared" si="9"/>
        <v/>
      </c>
    </row>
    <row r="13" spans="1:28" ht="15.75" customHeight="1" thickBot="1" x14ac:dyDescent="0.3">
      <c r="A13" s="21"/>
      <c r="B13" s="22"/>
      <c r="C13" s="23"/>
      <c r="D13" s="42">
        <v>0</v>
      </c>
      <c r="E13" s="208">
        <v>0.255</v>
      </c>
      <c r="F13" s="54">
        <f t="shared" si="0"/>
        <v>0</v>
      </c>
      <c r="G13" s="54">
        <f t="shared" si="1"/>
        <v>0</v>
      </c>
      <c r="H13" s="54">
        <f t="shared" si="2"/>
        <v>0</v>
      </c>
      <c r="I13" s="54">
        <f t="shared" si="3"/>
        <v>0</v>
      </c>
      <c r="J13" s="8">
        <f t="shared" si="4"/>
        <v>0</v>
      </c>
      <c r="K13" s="8">
        <f t="shared" si="5"/>
        <v>0</v>
      </c>
      <c r="L13" s="17">
        <f t="shared" si="6"/>
        <v>0</v>
      </c>
      <c r="M13" s="45"/>
      <c r="N13" s="59">
        <v>0</v>
      </c>
      <c r="O13" s="59">
        <v>0</v>
      </c>
      <c r="P13" s="59">
        <v>0</v>
      </c>
      <c r="Q13" s="59">
        <v>0</v>
      </c>
      <c r="R13" s="59">
        <v>0</v>
      </c>
      <c r="S13" s="59"/>
      <c r="T13" s="59"/>
      <c r="U13" s="59">
        <v>0</v>
      </c>
      <c r="V13" s="59">
        <v>0</v>
      </c>
      <c r="W13" s="59">
        <v>0</v>
      </c>
      <c r="X13" s="63">
        <v>0</v>
      </c>
      <c r="Y13" s="64">
        <v>0</v>
      </c>
      <c r="Z13" s="18">
        <f t="shared" si="7"/>
        <v>0</v>
      </c>
      <c r="AA13" s="67">
        <f t="shared" si="8"/>
        <v>0</v>
      </c>
      <c r="AB13" t="str">
        <f t="shared" si="9"/>
        <v/>
      </c>
    </row>
    <row r="14" spans="1:28" ht="15.75" customHeight="1" thickBot="1" x14ac:dyDescent="0.3">
      <c r="A14" s="21"/>
      <c r="B14" s="22"/>
      <c r="C14" s="23"/>
      <c r="D14" s="42">
        <v>0</v>
      </c>
      <c r="E14" s="208">
        <v>0.255</v>
      </c>
      <c r="F14" s="54">
        <f t="shared" si="0"/>
        <v>0</v>
      </c>
      <c r="G14" s="54">
        <f t="shared" si="1"/>
        <v>0</v>
      </c>
      <c r="H14" s="54">
        <f t="shared" si="2"/>
        <v>0</v>
      </c>
      <c r="I14" s="54">
        <f t="shared" si="3"/>
        <v>0</v>
      </c>
      <c r="J14" s="8">
        <f t="shared" si="4"/>
        <v>0</v>
      </c>
      <c r="K14" s="8">
        <f t="shared" si="5"/>
        <v>0</v>
      </c>
      <c r="L14" s="17">
        <f t="shared" si="6"/>
        <v>0</v>
      </c>
      <c r="M14" s="45"/>
      <c r="N14" s="59">
        <v>0</v>
      </c>
      <c r="O14" s="59">
        <v>0</v>
      </c>
      <c r="P14" s="59">
        <v>0</v>
      </c>
      <c r="Q14" s="59">
        <v>0</v>
      </c>
      <c r="R14" s="59">
        <v>0</v>
      </c>
      <c r="S14" s="59"/>
      <c r="T14" s="59"/>
      <c r="U14" s="59">
        <v>0</v>
      </c>
      <c r="V14" s="59">
        <v>0</v>
      </c>
      <c r="W14" s="59">
        <v>0</v>
      </c>
      <c r="X14" s="63">
        <v>0</v>
      </c>
      <c r="Y14" s="64">
        <v>0</v>
      </c>
      <c r="Z14" s="18">
        <f t="shared" si="7"/>
        <v>0</v>
      </c>
      <c r="AA14" s="67">
        <f t="shared" si="8"/>
        <v>0</v>
      </c>
      <c r="AB14" t="str">
        <f t="shared" si="9"/>
        <v/>
      </c>
    </row>
    <row r="15" spans="1:28" ht="15.75" customHeight="1" thickBot="1" x14ac:dyDescent="0.3">
      <c r="A15" s="21"/>
      <c r="B15" s="22"/>
      <c r="C15" s="23"/>
      <c r="D15" s="42">
        <v>0</v>
      </c>
      <c r="E15" s="208">
        <v>0.255</v>
      </c>
      <c r="F15" s="54">
        <f t="shared" si="0"/>
        <v>0</v>
      </c>
      <c r="G15" s="54">
        <f t="shared" si="1"/>
        <v>0</v>
      </c>
      <c r="H15" s="54">
        <f t="shared" si="2"/>
        <v>0</v>
      </c>
      <c r="I15" s="54">
        <f t="shared" si="3"/>
        <v>0</v>
      </c>
      <c r="J15" s="8">
        <f t="shared" si="4"/>
        <v>0</v>
      </c>
      <c r="K15" s="8">
        <f t="shared" si="5"/>
        <v>0</v>
      </c>
      <c r="L15" s="17">
        <f t="shared" si="6"/>
        <v>0</v>
      </c>
      <c r="M15" s="45"/>
      <c r="N15" s="59">
        <v>0</v>
      </c>
      <c r="O15" s="59">
        <v>0</v>
      </c>
      <c r="P15" s="59">
        <v>0</v>
      </c>
      <c r="Q15" s="59">
        <v>0</v>
      </c>
      <c r="R15" s="59">
        <v>0</v>
      </c>
      <c r="S15" s="59"/>
      <c r="T15" s="59"/>
      <c r="U15" s="59">
        <v>0</v>
      </c>
      <c r="V15" s="59">
        <v>0</v>
      </c>
      <c r="W15" s="59">
        <v>0</v>
      </c>
      <c r="X15" s="63">
        <v>0</v>
      </c>
      <c r="Y15" s="60">
        <v>0</v>
      </c>
      <c r="Z15" s="18">
        <f t="shared" si="7"/>
        <v>0</v>
      </c>
      <c r="AA15" s="67">
        <f t="shared" si="8"/>
        <v>0</v>
      </c>
      <c r="AB15" t="str">
        <f t="shared" si="9"/>
        <v/>
      </c>
    </row>
    <row r="16" spans="1:28" ht="15.75" customHeight="1" thickBot="1" x14ac:dyDescent="0.3">
      <c r="A16" s="21"/>
      <c r="B16" s="22"/>
      <c r="C16" s="23"/>
      <c r="D16" s="42">
        <v>0</v>
      </c>
      <c r="E16" s="208">
        <v>0.255</v>
      </c>
      <c r="F16" s="54">
        <f t="shared" si="0"/>
        <v>0</v>
      </c>
      <c r="G16" s="54">
        <f t="shared" si="1"/>
        <v>0</v>
      </c>
      <c r="H16" s="54">
        <f t="shared" si="2"/>
        <v>0</v>
      </c>
      <c r="I16" s="54">
        <f t="shared" si="3"/>
        <v>0</v>
      </c>
      <c r="J16" s="8">
        <f t="shared" si="4"/>
        <v>0</v>
      </c>
      <c r="K16" s="8">
        <f t="shared" si="5"/>
        <v>0</v>
      </c>
      <c r="L16" s="17">
        <f t="shared" si="6"/>
        <v>0</v>
      </c>
      <c r="M16" s="45"/>
      <c r="N16" s="59"/>
      <c r="O16" s="59"/>
      <c r="P16" s="59"/>
      <c r="Q16" s="59"/>
      <c r="R16" s="59"/>
      <c r="S16" s="59"/>
      <c r="T16" s="59"/>
      <c r="U16" s="59"/>
      <c r="V16" s="59"/>
      <c r="W16" s="59"/>
      <c r="X16" s="60"/>
      <c r="Y16" s="60"/>
      <c r="Z16" s="18">
        <f t="shared" si="7"/>
        <v>0</v>
      </c>
      <c r="AA16" s="67">
        <f t="shared" si="8"/>
        <v>0</v>
      </c>
      <c r="AB16" t="str">
        <f t="shared" si="9"/>
        <v/>
      </c>
    </row>
    <row r="17" spans="1:28" ht="15.75" customHeight="1" thickBot="1" x14ac:dyDescent="0.3">
      <c r="A17" s="21"/>
      <c r="B17" s="22"/>
      <c r="C17" s="23"/>
      <c r="D17" s="42">
        <v>0</v>
      </c>
      <c r="E17" s="208">
        <v>0.255</v>
      </c>
      <c r="F17" s="54">
        <f t="shared" si="0"/>
        <v>0</v>
      </c>
      <c r="G17" s="54">
        <f t="shared" si="1"/>
        <v>0</v>
      </c>
      <c r="H17" s="54">
        <f t="shared" si="2"/>
        <v>0</v>
      </c>
      <c r="I17" s="54">
        <f t="shared" si="3"/>
        <v>0</v>
      </c>
      <c r="J17" s="8">
        <f t="shared" si="4"/>
        <v>0</v>
      </c>
      <c r="K17" s="8">
        <f t="shared" si="5"/>
        <v>0</v>
      </c>
      <c r="L17" s="17">
        <f t="shared" si="6"/>
        <v>0</v>
      </c>
      <c r="M17" s="45"/>
      <c r="N17" s="59"/>
      <c r="O17" s="59"/>
      <c r="P17" s="59"/>
      <c r="Q17" s="59"/>
      <c r="R17" s="59"/>
      <c r="S17" s="59"/>
      <c r="T17" s="59"/>
      <c r="U17" s="59"/>
      <c r="V17" s="59"/>
      <c r="W17" s="59"/>
      <c r="X17" s="60"/>
      <c r="Y17" s="60"/>
      <c r="Z17" s="18">
        <f t="shared" si="7"/>
        <v>0</v>
      </c>
      <c r="AA17" s="67">
        <f t="shared" si="8"/>
        <v>0</v>
      </c>
      <c r="AB17" t="str">
        <f t="shared" si="9"/>
        <v/>
      </c>
    </row>
    <row r="18" spans="1:28" ht="15.75" customHeight="1" thickBot="1" x14ac:dyDescent="0.3">
      <c r="A18" s="21"/>
      <c r="B18" s="22"/>
      <c r="C18" s="23"/>
      <c r="D18" s="42">
        <v>0</v>
      </c>
      <c r="E18" s="208">
        <v>0.255</v>
      </c>
      <c r="F18" s="54">
        <f t="shared" si="0"/>
        <v>0</v>
      </c>
      <c r="G18" s="54">
        <f t="shared" si="1"/>
        <v>0</v>
      </c>
      <c r="H18" s="54">
        <f t="shared" si="2"/>
        <v>0</v>
      </c>
      <c r="I18" s="54">
        <f t="shared" si="3"/>
        <v>0</v>
      </c>
      <c r="J18" s="8">
        <f t="shared" si="4"/>
        <v>0</v>
      </c>
      <c r="K18" s="8">
        <f t="shared" si="5"/>
        <v>0</v>
      </c>
      <c r="L18" s="17">
        <f t="shared" si="6"/>
        <v>0</v>
      </c>
      <c r="M18" s="45"/>
      <c r="N18" s="59"/>
      <c r="O18" s="59"/>
      <c r="P18" s="59"/>
      <c r="Q18" s="59"/>
      <c r="R18" s="59"/>
      <c r="S18" s="59"/>
      <c r="T18" s="59"/>
      <c r="U18" s="59"/>
      <c r="V18" s="59"/>
      <c r="W18" s="59"/>
      <c r="X18" s="60"/>
      <c r="Y18" s="60"/>
      <c r="Z18" s="18">
        <f t="shared" si="7"/>
        <v>0</v>
      </c>
      <c r="AA18" s="67">
        <f t="shared" si="8"/>
        <v>0</v>
      </c>
      <c r="AB18" t="str">
        <f t="shared" si="9"/>
        <v/>
      </c>
    </row>
    <row r="19" spans="1:28" ht="15.75" customHeight="1" thickBot="1" x14ac:dyDescent="0.3">
      <c r="A19" s="21"/>
      <c r="B19" s="22"/>
      <c r="C19" s="23"/>
      <c r="D19" s="42">
        <v>0</v>
      </c>
      <c r="E19" s="208">
        <v>0.255</v>
      </c>
      <c r="F19" s="54">
        <f t="shared" si="0"/>
        <v>0</v>
      </c>
      <c r="G19" s="54">
        <f t="shared" si="1"/>
        <v>0</v>
      </c>
      <c r="H19" s="54">
        <f t="shared" si="2"/>
        <v>0</v>
      </c>
      <c r="I19" s="54">
        <f t="shared" si="3"/>
        <v>0</v>
      </c>
      <c r="J19" s="8">
        <f t="shared" si="4"/>
        <v>0</v>
      </c>
      <c r="K19" s="8">
        <f t="shared" si="5"/>
        <v>0</v>
      </c>
      <c r="L19" s="17">
        <f t="shared" si="6"/>
        <v>0</v>
      </c>
      <c r="M19" s="45"/>
      <c r="N19" s="59"/>
      <c r="O19" s="59"/>
      <c r="P19" s="59"/>
      <c r="Q19" s="59"/>
      <c r="R19" s="59"/>
      <c r="S19" s="59"/>
      <c r="T19" s="59"/>
      <c r="U19" s="59"/>
      <c r="V19" s="59"/>
      <c r="W19" s="59"/>
      <c r="X19" s="60"/>
      <c r="Y19" s="60"/>
      <c r="Z19" s="18">
        <f t="shared" si="7"/>
        <v>0</v>
      </c>
      <c r="AA19" s="67">
        <f t="shared" si="8"/>
        <v>0</v>
      </c>
      <c r="AB19" t="str">
        <f t="shared" si="9"/>
        <v/>
      </c>
    </row>
    <row r="20" spans="1:28" ht="15.75" customHeight="1" thickBot="1" x14ac:dyDescent="0.3">
      <c r="A20" s="21"/>
      <c r="B20" s="22"/>
      <c r="C20" s="23"/>
      <c r="D20" s="42">
        <v>0</v>
      </c>
      <c r="E20" s="208">
        <v>0.255</v>
      </c>
      <c r="F20" s="54">
        <f t="shared" si="0"/>
        <v>0</v>
      </c>
      <c r="G20" s="54">
        <f t="shared" si="1"/>
        <v>0</v>
      </c>
      <c r="H20" s="54">
        <f t="shared" si="2"/>
        <v>0</v>
      </c>
      <c r="I20" s="54">
        <f t="shared" si="3"/>
        <v>0</v>
      </c>
      <c r="J20" s="8">
        <f t="shared" si="4"/>
        <v>0</v>
      </c>
      <c r="K20" s="8">
        <f t="shared" si="5"/>
        <v>0</v>
      </c>
      <c r="L20" s="17">
        <f t="shared" si="6"/>
        <v>0</v>
      </c>
      <c r="M20" s="45"/>
      <c r="N20" s="59"/>
      <c r="O20" s="59"/>
      <c r="P20" s="59"/>
      <c r="Q20" s="59"/>
      <c r="R20" s="59"/>
      <c r="S20" s="59"/>
      <c r="T20" s="59"/>
      <c r="U20" s="59"/>
      <c r="V20" s="59"/>
      <c r="W20" s="59"/>
      <c r="X20" s="60"/>
      <c r="Y20" s="60"/>
      <c r="Z20" s="18">
        <f t="shared" si="7"/>
        <v>0</v>
      </c>
      <c r="AA20" s="67">
        <f t="shared" si="8"/>
        <v>0</v>
      </c>
      <c r="AB20" t="str">
        <f t="shared" si="9"/>
        <v/>
      </c>
    </row>
    <row r="21" spans="1:28" ht="15.75" customHeight="1" thickBot="1" x14ac:dyDescent="0.3">
      <c r="A21" s="21"/>
      <c r="B21" s="22"/>
      <c r="C21" s="23"/>
      <c r="D21" s="42">
        <v>0</v>
      </c>
      <c r="E21" s="208">
        <v>0.255</v>
      </c>
      <c r="F21" s="54">
        <f t="shared" si="0"/>
        <v>0</v>
      </c>
      <c r="G21" s="54">
        <f t="shared" si="1"/>
        <v>0</v>
      </c>
      <c r="H21" s="54">
        <f t="shared" si="2"/>
        <v>0</v>
      </c>
      <c r="I21" s="54">
        <f t="shared" si="3"/>
        <v>0</v>
      </c>
      <c r="J21" s="8">
        <f t="shared" si="4"/>
        <v>0</v>
      </c>
      <c r="K21" s="8">
        <f t="shared" si="5"/>
        <v>0</v>
      </c>
      <c r="L21" s="17">
        <f t="shared" si="6"/>
        <v>0</v>
      </c>
      <c r="M21" s="45"/>
      <c r="N21" s="59"/>
      <c r="O21" s="59"/>
      <c r="P21" s="59">
        <v>0</v>
      </c>
      <c r="Q21" s="59"/>
      <c r="R21" s="59"/>
      <c r="S21" s="59"/>
      <c r="T21" s="59"/>
      <c r="U21" s="59"/>
      <c r="V21" s="59"/>
      <c r="W21" s="59"/>
      <c r="X21" s="60"/>
      <c r="Y21" s="60"/>
      <c r="Z21" s="18">
        <f t="shared" si="7"/>
        <v>0</v>
      </c>
      <c r="AA21" s="67">
        <f t="shared" si="8"/>
        <v>0</v>
      </c>
      <c r="AB21" t="str">
        <f t="shared" si="9"/>
        <v/>
      </c>
    </row>
    <row r="22" spans="1:28" ht="15.75" customHeight="1" thickBot="1" x14ac:dyDescent="0.3">
      <c r="A22" s="21"/>
      <c r="B22" s="22"/>
      <c r="C22" s="23"/>
      <c r="D22" s="42">
        <v>0</v>
      </c>
      <c r="E22" s="208">
        <v>0.255</v>
      </c>
      <c r="F22" s="54">
        <f t="shared" si="0"/>
        <v>0</v>
      </c>
      <c r="G22" s="54">
        <f t="shared" si="1"/>
        <v>0</v>
      </c>
      <c r="H22" s="54">
        <f t="shared" si="2"/>
        <v>0</v>
      </c>
      <c r="I22" s="54">
        <f t="shared" si="3"/>
        <v>0</v>
      </c>
      <c r="J22" s="8">
        <f t="shared" si="4"/>
        <v>0</v>
      </c>
      <c r="K22" s="8">
        <f t="shared" si="5"/>
        <v>0</v>
      </c>
      <c r="L22" s="17">
        <f t="shared" si="6"/>
        <v>0</v>
      </c>
      <c r="M22" s="45"/>
      <c r="N22" s="59"/>
      <c r="O22" s="59"/>
      <c r="P22" s="59"/>
      <c r="Q22" s="59"/>
      <c r="R22" s="59"/>
      <c r="S22" s="59"/>
      <c r="T22" s="59"/>
      <c r="U22" s="59"/>
      <c r="V22" s="59"/>
      <c r="W22" s="59"/>
      <c r="X22" s="60"/>
      <c r="Y22" s="60"/>
      <c r="Z22" s="18">
        <f t="shared" si="7"/>
        <v>0</v>
      </c>
      <c r="AA22" s="67">
        <f t="shared" si="8"/>
        <v>0</v>
      </c>
      <c r="AB22" t="str">
        <f t="shared" si="9"/>
        <v/>
      </c>
    </row>
    <row r="23" spans="1:28" ht="15.75" customHeight="1" thickBot="1" x14ac:dyDescent="0.3">
      <c r="A23" s="21"/>
      <c r="B23" s="22"/>
      <c r="C23" s="23"/>
      <c r="D23" s="42">
        <v>0</v>
      </c>
      <c r="E23" s="208">
        <v>0.255</v>
      </c>
      <c r="F23" s="54">
        <f t="shared" si="0"/>
        <v>0</v>
      </c>
      <c r="G23" s="54">
        <f t="shared" si="1"/>
        <v>0</v>
      </c>
      <c r="H23" s="54">
        <f t="shared" si="2"/>
        <v>0</v>
      </c>
      <c r="I23" s="54">
        <f t="shared" si="3"/>
        <v>0</v>
      </c>
      <c r="J23" s="8">
        <f t="shared" si="4"/>
        <v>0</v>
      </c>
      <c r="K23" s="8">
        <f t="shared" si="5"/>
        <v>0</v>
      </c>
      <c r="L23" s="17">
        <f t="shared" si="6"/>
        <v>0</v>
      </c>
      <c r="M23" s="45"/>
      <c r="N23" s="59"/>
      <c r="O23" s="59"/>
      <c r="P23" s="59"/>
      <c r="Q23" s="59"/>
      <c r="R23" s="59"/>
      <c r="S23" s="59"/>
      <c r="T23" s="59"/>
      <c r="U23" s="59"/>
      <c r="V23" s="59"/>
      <c r="W23" s="59"/>
      <c r="X23" s="60"/>
      <c r="Y23" s="60"/>
      <c r="Z23" s="18">
        <f t="shared" si="7"/>
        <v>0</v>
      </c>
      <c r="AA23" s="67">
        <f t="shared" si="8"/>
        <v>0</v>
      </c>
      <c r="AB23" t="str">
        <f t="shared" si="9"/>
        <v/>
      </c>
    </row>
    <row r="24" spans="1:28" ht="15.75" customHeight="1" thickBot="1" x14ac:dyDescent="0.3">
      <c r="A24" s="21"/>
      <c r="B24" s="22"/>
      <c r="C24" s="23"/>
      <c r="D24" s="42">
        <v>0</v>
      </c>
      <c r="E24" s="208">
        <v>0.255</v>
      </c>
      <c r="F24" s="54">
        <f t="shared" si="0"/>
        <v>0</v>
      </c>
      <c r="G24" s="54">
        <f t="shared" si="1"/>
        <v>0</v>
      </c>
      <c r="H24" s="54">
        <f t="shared" si="2"/>
        <v>0</v>
      </c>
      <c r="I24" s="54">
        <f t="shared" si="3"/>
        <v>0</v>
      </c>
      <c r="J24" s="8">
        <f t="shared" si="4"/>
        <v>0</v>
      </c>
      <c r="K24" s="8">
        <f t="shared" si="5"/>
        <v>0</v>
      </c>
      <c r="L24" s="17">
        <f t="shared" si="6"/>
        <v>0</v>
      </c>
      <c r="M24" s="45"/>
      <c r="N24" s="59"/>
      <c r="O24" s="59"/>
      <c r="P24" s="59"/>
      <c r="Q24" s="59"/>
      <c r="R24" s="59"/>
      <c r="S24" s="59"/>
      <c r="T24" s="59"/>
      <c r="U24" s="59"/>
      <c r="V24" s="59"/>
      <c r="W24" s="59"/>
      <c r="X24" s="60"/>
      <c r="Y24" s="60"/>
      <c r="Z24" s="18">
        <f t="shared" si="7"/>
        <v>0</v>
      </c>
      <c r="AA24" s="67">
        <f t="shared" si="8"/>
        <v>0</v>
      </c>
      <c r="AB24" t="str">
        <f t="shared" si="9"/>
        <v/>
      </c>
    </row>
    <row r="25" spans="1:28" ht="15.75" thickBot="1" x14ac:dyDescent="0.3">
      <c r="A25" s="21"/>
      <c r="B25" s="22"/>
      <c r="C25" s="23"/>
      <c r="D25" s="42">
        <v>0</v>
      </c>
      <c r="E25" s="208">
        <v>0.255</v>
      </c>
      <c r="F25" s="54">
        <f t="shared" si="0"/>
        <v>0</v>
      </c>
      <c r="G25" s="54">
        <f t="shared" si="1"/>
        <v>0</v>
      </c>
      <c r="H25" s="54">
        <f t="shared" si="2"/>
        <v>0</v>
      </c>
      <c r="I25" s="54">
        <f t="shared" si="3"/>
        <v>0</v>
      </c>
      <c r="J25" s="8">
        <f t="shared" si="4"/>
        <v>0</v>
      </c>
      <c r="K25" s="8">
        <f t="shared" si="5"/>
        <v>0</v>
      </c>
      <c r="L25" s="17">
        <f t="shared" si="6"/>
        <v>0</v>
      </c>
      <c r="M25" s="45"/>
      <c r="N25" s="59"/>
      <c r="O25" s="59"/>
      <c r="P25" s="59"/>
      <c r="Q25" s="59"/>
      <c r="R25" s="59"/>
      <c r="S25" s="59"/>
      <c r="T25" s="59"/>
      <c r="U25" s="59"/>
      <c r="V25" s="59"/>
      <c r="W25" s="59"/>
      <c r="X25" s="60"/>
      <c r="Y25" s="60"/>
      <c r="Z25" s="18">
        <f t="shared" si="7"/>
        <v>0</v>
      </c>
      <c r="AA25" s="67">
        <f t="shared" si="8"/>
        <v>0</v>
      </c>
      <c r="AB25" t="str">
        <f t="shared" si="9"/>
        <v/>
      </c>
    </row>
    <row r="26" spans="1:28" ht="15.75" thickBot="1" x14ac:dyDescent="0.3">
      <c r="A26" s="21"/>
      <c r="B26" s="22"/>
      <c r="C26" s="23"/>
      <c r="D26" s="42">
        <v>0</v>
      </c>
      <c r="E26" s="208">
        <v>0.255</v>
      </c>
      <c r="F26" s="54">
        <f t="shared" si="0"/>
        <v>0</v>
      </c>
      <c r="G26" s="54">
        <f t="shared" si="1"/>
        <v>0</v>
      </c>
      <c r="H26" s="54">
        <f t="shared" si="2"/>
        <v>0</v>
      </c>
      <c r="I26" s="54">
        <f t="shared" si="3"/>
        <v>0</v>
      </c>
      <c r="J26" s="8">
        <f t="shared" si="4"/>
        <v>0</v>
      </c>
      <c r="K26" s="8">
        <f t="shared" si="5"/>
        <v>0</v>
      </c>
      <c r="L26" s="17">
        <f t="shared" si="6"/>
        <v>0</v>
      </c>
      <c r="M26" s="45"/>
      <c r="N26" s="59"/>
      <c r="O26" s="59"/>
      <c r="P26" s="59"/>
      <c r="Q26" s="59"/>
      <c r="R26" s="59"/>
      <c r="S26" s="59"/>
      <c r="T26" s="59"/>
      <c r="U26" s="59"/>
      <c r="V26" s="59"/>
      <c r="W26" s="59"/>
      <c r="X26" s="60"/>
      <c r="Y26" s="60"/>
      <c r="Z26" s="18">
        <f t="shared" si="7"/>
        <v>0</v>
      </c>
      <c r="AA26" s="67">
        <f t="shared" si="8"/>
        <v>0</v>
      </c>
      <c r="AB26" t="str">
        <f t="shared" si="9"/>
        <v/>
      </c>
    </row>
    <row r="27" spans="1:28" ht="15.75" thickBot="1" x14ac:dyDescent="0.3">
      <c r="A27" s="21"/>
      <c r="B27" s="22"/>
      <c r="C27" s="23"/>
      <c r="D27" s="42">
        <v>0</v>
      </c>
      <c r="E27" s="208">
        <v>0.255</v>
      </c>
      <c r="F27" s="54">
        <f t="shared" si="0"/>
        <v>0</v>
      </c>
      <c r="G27" s="54">
        <f t="shared" si="1"/>
        <v>0</v>
      </c>
      <c r="H27" s="54">
        <f t="shared" si="2"/>
        <v>0</v>
      </c>
      <c r="I27" s="54">
        <f t="shared" si="3"/>
        <v>0</v>
      </c>
      <c r="J27" s="8">
        <f t="shared" si="4"/>
        <v>0</v>
      </c>
      <c r="K27" s="8">
        <f t="shared" si="5"/>
        <v>0</v>
      </c>
      <c r="L27" s="17">
        <f t="shared" si="6"/>
        <v>0</v>
      </c>
      <c r="M27" s="45"/>
      <c r="N27" s="59"/>
      <c r="O27" s="59"/>
      <c r="P27" s="59"/>
      <c r="Q27" s="59"/>
      <c r="R27" s="59"/>
      <c r="S27" s="59"/>
      <c r="T27" s="59"/>
      <c r="U27" s="59"/>
      <c r="V27" s="59"/>
      <c r="W27" s="59"/>
      <c r="X27" s="60"/>
      <c r="Y27" s="60"/>
      <c r="Z27" s="18">
        <f t="shared" si="7"/>
        <v>0</v>
      </c>
      <c r="AA27" s="67">
        <f t="shared" si="8"/>
        <v>0</v>
      </c>
      <c r="AB27" t="str">
        <f t="shared" si="9"/>
        <v/>
      </c>
    </row>
    <row r="28" spans="1:28" ht="15.75" thickBot="1" x14ac:dyDescent="0.3">
      <c r="A28" s="21"/>
      <c r="B28" s="22"/>
      <c r="C28" s="23"/>
      <c r="D28" s="42">
        <v>0</v>
      </c>
      <c r="E28" s="208">
        <v>0.255</v>
      </c>
      <c r="F28" s="54">
        <f t="shared" si="0"/>
        <v>0</v>
      </c>
      <c r="G28" s="54">
        <f t="shared" si="1"/>
        <v>0</v>
      </c>
      <c r="H28" s="54">
        <f t="shared" si="2"/>
        <v>0</v>
      </c>
      <c r="I28" s="54">
        <f t="shared" si="3"/>
        <v>0</v>
      </c>
      <c r="J28" s="8">
        <f t="shared" si="4"/>
        <v>0</v>
      </c>
      <c r="K28" s="8">
        <f t="shared" si="5"/>
        <v>0</v>
      </c>
      <c r="L28" s="17">
        <f t="shared" si="6"/>
        <v>0</v>
      </c>
      <c r="M28" s="45"/>
      <c r="N28" s="59"/>
      <c r="O28" s="59"/>
      <c r="P28" s="59"/>
      <c r="Q28" s="59"/>
      <c r="R28" s="59"/>
      <c r="S28" s="59"/>
      <c r="T28" s="59"/>
      <c r="U28" s="59"/>
      <c r="V28" s="59"/>
      <c r="W28" s="59"/>
      <c r="X28" s="60"/>
      <c r="Y28" s="60"/>
      <c r="Z28" s="18">
        <f t="shared" si="7"/>
        <v>0</v>
      </c>
      <c r="AA28" s="67">
        <f t="shared" si="8"/>
        <v>0</v>
      </c>
      <c r="AB28" t="str">
        <f t="shared" si="9"/>
        <v/>
      </c>
    </row>
    <row r="29" spans="1:28" ht="15.75" thickBot="1" x14ac:dyDescent="0.3">
      <c r="A29" s="21"/>
      <c r="B29" s="22"/>
      <c r="C29" s="23"/>
      <c r="D29" s="42">
        <v>0</v>
      </c>
      <c r="E29" s="208">
        <v>0.255</v>
      </c>
      <c r="F29" s="54">
        <f t="shared" si="0"/>
        <v>0</v>
      </c>
      <c r="G29" s="54">
        <f t="shared" si="1"/>
        <v>0</v>
      </c>
      <c r="H29" s="54">
        <f t="shared" si="2"/>
        <v>0</v>
      </c>
      <c r="I29" s="54">
        <f t="shared" si="3"/>
        <v>0</v>
      </c>
      <c r="J29" s="8">
        <f t="shared" si="4"/>
        <v>0</v>
      </c>
      <c r="K29" s="8">
        <f t="shared" si="5"/>
        <v>0</v>
      </c>
      <c r="L29" s="17">
        <f t="shared" si="6"/>
        <v>0</v>
      </c>
      <c r="M29" s="45"/>
      <c r="N29" s="59"/>
      <c r="O29" s="59"/>
      <c r="P29" s="59"/>
      <c r="Q29" s="59"/>
      <c r="R29" s="59"/>
      <c r="S29" s="59"/>
      <c r="T29" s="59"/>
      <c r="U29" s="59"/>
      <c r="V29" s="59"/>
      <c r="W29" s="59"/>
      <c r="X29" s="60"/>
      <c r="Y29" s="60"/>
      <c r="Z29" s="18">
        <f t="shared" si="7"/>
        <v>0</v>
      </c>
      <c r="AA29" s="67">
        <f t="shared" si="8"/>
        <v>0</v>
      </c>
      <c r="AB29" t="str">
        <f t="shared" si="9"/>
        <v/>
      </c>
    </row>
    <row r="30" spans="1:28" ht="15.75" thickBot="1" x14ac:dyDescent="0.3">
      <c r="A30" s="21"/>
      <c r="B30" s="22"/>
      <c r="C30" s="23"/>
      <c r="D30" s="42">
        <v>0</v>
      </c>
      <c r="E30" s="208">
        <v>0.255</v>
      </c>
      <c r="F30" s="54">
        <f t="shared" si="0"/>
        <v>0</v>
      </c>
      <c r="G30" s="54">
        <f t="shared" si="1"/>
        <v>0</v>
      </c>
      <c r="H30" s="54">
        <f t="shared" si="2"/>
        <v>0</v>
      </c>
      <c r="I30" s="54">
        <f t="shared" si="3"/>
        <v>0</v>
      </c>
      <c r="J30" s="8">
        <f t="shared" si="4"/>
        <v>0</v>
      </c>
      <c r="K30" s="8">
        <f t="shared" si="5"/>
        <v>0</v>
      </c>
      <c r="L30" s="17">
        <f t="shared" si="6"/>
        <v>0</v>
      </c>
      <c r="M30" s="45"/>
      <c r="N30" s="59"/>
      <c r="O30" s="59"/>
      <c r="P30" s="59"/>
      <c r="Q30" s="59"/>
      <c r="R30" s="59"/>
      <c r="S30" s="59"/>
      <c r="T30" s="59"/>
      <c r="U30" s="59"/>
      <c r="V30" s="59"/>
      <c r="W30" s="59"/>
      <c r="X30" s="60"/>
      <c r="Y30" s="60"/>
      <c r="Z30" s="18">
        <f t="shared" si="7"/>
        <v>0</v>
      </c>
      <c r="AA30" s="67">
        <f t="shared" si="8"/>
        <v>0</v>
      </c>
      <c r="AB30" t="str">
        <f t="shared" si="9"/>
        <v/>
      </c>
    </row>
    <row r="31" spans="1:28" ht="15.75" thickBot="1" x14ac:dyDescent="0.3">
      <c r="A31" s="21"/>
      <c r="B31" s="22"/>
      <c r="C31" s="23"/>
      <c r="D31" s="42">
        <v>0</v>
      </c>
      <c r="E31" s="208">
        <v>0.255</v>
      </c>
      <c r="F31" s="54">
        <f t="shared" si="0"/>
        <v>0</v>
      </c>
      <c r="G31" s="54">
        <f t="shared" si="1"/>
        <v>0</v>
      </c>
      <c r="H31" s="54">
        <f t="shared" si="2"/>
        <v>0</v>
      </c>
      <c r="I31" s="54">
        <f t="shared" si="3"/>
        <v>0</v>
      </c>
      <c r="J31" s="8">
        <f t="shared" si="4"/>
        <v>0</v>
      </c>
      <c r="K31" s="8">
        <f t="shared" si="5"/>
        <v>0</v>
      </c>
      <c r="L31" s="17">
        <f t="shared" si="6"/>
        <v>0</v>
      </c>
      <c r="M31" s="45"/>
      <c r="N31" s="59"/>
      <c r="O31" s="59"/>
      <c r="P31" s="59"/>
      <c r="Q31" s="59"/>
      <c r="R31" s="59"/>
      <c r="S31" s="59"/>
      <c r="T31" s="59"/>
      <c r="U31" s="59"/>
      <c r="V31" s="59"/>
      <c r="W31" s="59"/>
      <c r="X31" s="60"/>
      <c r="Y31" s="60"/>
      <c r="Z31" s="18">
        <f t="shared" si="7"/>
        <v>0</v>
      </c>
      <c r="AA31" s="67">
        <f t="shared" si="8"/>
        <v>0</v>
      </c>
      <c r="AB31" t="str">
        <f t="shared" si="9"/>
        <v/>
      </c>
    </row>
    <row r="32" spans="1:28" ht="15.75" thickBot="1" x14ac:dyDescent="0.3">
      <c r="A32" s="21"/>
      <c r="B32" s="22"/>
      <c r="C32" s="23"/>
      <c r="D32" s="42">
        <v>0</v>
      </c>
      <c r="E32" s="208">
        <v>0.255</v>
      </c>
      <c r="F32" s="54">
        <f t="shared" si="0"/>
        <v>0</v>
      </c>
      <c r="G32" s="54">
        <f t="shared" si="1"/>
        <v>0</v>
      </c>
      <c r="H32" s="54">
        <f t="shared" si="2"/>
        <v>0</v>
      </c>
      <c r="I32" s="54">
        <f t="shared" si="3"/>
        <v>0</v>
      </c>
      <c r="J32" s="8">
        <f t="shared" si="4"/>
        <v>0</v>
      </c>
      <c r="K32" s="8">
        <f t="shared" si="5"/>
        <v>0</v>
      </c>
      <c r="L32" s="17">
        <f t="shared" si="6"/>
        <v>0</v>
      </c>
      <c r="M32" s="45"/>
      <c r="N32" s="59"/>
      <c r="O32" s="59"/>
      <c r="P32" s="59"/>
      <c r="Q32" s="59"/>
      <c r="R32" s="59"/>
      <c r="S32" s="59"/>
      <c r="T32" s="59"/>
      <c r="U32" s="59"/>
      <c r="V32" s="59"/>
      <c r="W32" s="59"/>
      <c r="X32" s="60"/>
      <c r="Y32" s="60"/>
      <c r="Z32" s="18">
        <f t="shared" si="7"/>
        <v>0</v>
      </c>
      <c r="AA32" s="67">
        <f t="shared" si="8"/>
        <v>0</v>
      </c>
      <c r="AB32" t="str">
        <f t="shared" si="9"/>
        <v/>
      </c>
    </row>
    <row r="33" spans="1:28" ht="15.75" thickBot="1" x14ac:dyDescent="0.3">
      <c r="A33" s="21"/>
      <c r="B33" s="22"/>
      <c r="C33" s="23"/>
      <c r="D33" s="42">
        <v>0</v>
      </c>
      <c r="E33" s="208">
        <v>0.255</v>
      </c>
      <c r="F33" s="54">
        <f t="shared" si="0"/>
        <v>0</v>
      </c>
      <c r="G33" s="54">
        <f t="shared" si="1"/>
        <v>0</v>
      </c>
      <c r="H33" s="54">
        <f t="shared" si="2"/>
        <v>0</v>
      </c>
      <c r="I33" s="54">
        <f t="shared" si="3"/>
        <v>0</v>
      </c>
      <c r="J33" s="8">
        <f t="shared" si="4"/>
        <v>0</v>
      </c>
      <c r="K33" s="8">
        <f t="shared" si="5"/>
        <v>0</v>
      </c>
      <c r="L33" s="17">
        <f t="shared" si="6"/>
        <v>0</v>
      </c>
      <c r="M33" s="45"/>
      <c r="N33" s="59"/>
      <c r="O33" s="59"/>
      <c r="P33" s="59"/>
      <c r="Q33" s="59"/>
      <c r="R33" s="59"/>
      <c r="S33" s="59"/>
      <c r="T33" s="59"/>
      <c r="U33" s="59"/>
      <c r="V33" s="59"/>
      <c r="W33" s="59"/>
      <c r="X33" s="60"/>
      <c r="Y33" s="60"/>
      <c r="Z33" s="18">
        <f t="shared" si="7"/>
        <v>0</v>
      </c>
      <c r="AA33" s="67">
        <f t="shared" si="8"/>
        <v>0</v>
      </c>
      <c r="AB33" t="str">
        <f t="shared" si="9"/>
        <v/>
      </c>
    </row>
    <row r="34" spans="1:28" ht="15.75" thickBot="1" x14ac:dyDescent="0.3">
      <c r="A34" s="21"/>
      <c r="B34" s="22"/>
      <c r="C34" s="23"/>
      <c r="D34" s="42">
        <v>0</v>
      </c>
      <c r="E34" s="208">
        <v>0.255</v>
      </c>
      <c r="F34" s="54">
        <f t="shared" si="0"/>
        <v>0</v>
      </c>
      <c r="G34" s="54">
        <f t="shared" si="1"/>
        <v>0</v>
      </c>
      <c r="H34" s="54">
        <f t="shared" si="2"/>
        <v>0</v>
      </c>
      <c r="I34" s="54">
        <f t="shared" si="3"/>
        <v>0</v>
      </c>
      <c r="J34" s="8">
        <f t="shared" si="4"/>
        <v>0</v>
      </c>
      <c r="K34" s="8">
        <f t="shared" si="5"/>
        <v>0</v>
      </c>
      <c r="L34" s="17">
        <f t="shared" si="6"/>
        <v>0</v>
      </c>
      <c r="M34" s="45"/>
      <c r="N34" s="59"/>
      <c r="O34" s="59"/>
      <c r="P34" s="59"/>
      <c r="Q34" s="59"/>
      <c r="R34" s="59"/>
      <c r="S34" s="59"/>
      <c r="T34" s="59"/>
      <c r="U34" s="59"/>
      <c r="V34" s="59"/>
      <c r="W34" s="59"/>
      <c r="X34" s="60"/>
      <c r="Y34" s="60"/>
      <c r="Z34" s="18">
        <f t="shared" si="7"/>
        <v>0</v>
      </c>
      <c r="AA34" s="67">
        <f t="shared" si="8"/>
        <v>0</v>
      </c>
      <c r="AB34" t="str">
        <f t="shared" si="9"/>
        <v/>
      </c>
    </row>
    <row r="35" spans="1:28" ht="15.75" thickBot="1" x14ac:dyDescent="0.3">
      <c r="A35" s="21"/>
      <c r="B35" s="22"/>
      <c r="C35" s="23"/>
      <c r="D35" s="42">
        <v>0</v>
      </c>
      <c r="E35" s="208">
        <v>0.255</v>
      </c>
      <c r="F35" s="54">
        <f t="shared" si="0"/>
        <v>0</v>
      </c>
      <c r="G35" s="54">
        <f t="shared" si="1"/>
        <v>0</v>
      </c>
      <c r="H35" s="54">
        <f t="shared" si="2"/>
        <v>0</v>
      </c>
      <c r="I35" s="54">
        <f t="shared" si="3"/>
        <v>0</v>
      </c>
      <c r="J35" s="8">
        <f t="shared" si="4"/>
        <v>0</v>
      </c>
      <c r="K35" s="8">
        <f t="shared" si="5"/>
        <v>0</v>
      </c>
      <c r="L35" s="17">
        <f t="shared" si="6"/>
        <v>0</v>
      </c>
      <c r="M35" s="45"/>
      <c r="N35" s="59"/>
      <c r="O35" s="59"/>
      <c r="P35" s="59"/>
      <c r="Q35" s="59"/>
      <c r="R35" s="59"/>
      <c r="S35" s="59"/>
      <c r="T35" s="59"/>
      <c r="U35" s="59"/>
      <c r="V35" s="59"/>
      <c r="W35" s="59"/>
      <c r="X35" s="60"/>
      <c r="Y35" s="60"/>
      <c r="Z35" s="18">
        <f t="shared" si="7"/>
        <v>0</v>
      </c>
      <c r="AA35" s="67">
        <f t="shared" si="8"/>
        <v>0</v>
      </c>
      <c r="AB35" t="str">
        <f t="shared" si="9"/>
        <v/>
      </c>
    </row>
    <row r="36" spans="1:28" ht="15.75" thickBot="1" x14ac:dyDescent="0.3">
      <c r="A36" s="21"/>
      <c r="B36" s="22"/>
      <c r="C36" s="23"/>
      <c r="D36" s="42">
        <v>0</v>
      </c>
      <c r="E36" s="208">
        <v>0.255</v>
      </c>
      <c r="F36" s="54">
        <f t="shared" si="0"/>
        <v>0</v>
      </c>
      <c r="G36" s="54">
        <f t="shared" si="1"/>
        <v>0</v>
      </c>
      <c r="H36" s="54">
        <f t="shared" si="2"/>
        <v>0</v>
      </c>
      <c r="I36" s="54">
        <f t="shared" si="3"/>
        <v>0</v>
      </c>
      <c r="J36" s="8">
        <f t="shared" si="4"/>
        <v>0</v>
      </c>
      <c r="K36" s="8">
        <f t="shared" si="5"/>
        <v>0</v>
      </c>
      <c r="L36" s="17">
        <f t="shared" si="6"/>
        <v>0</v>
      </c>
      <c r="M36" s="45"/>
      <c r="N36" s="59"/>
      <c r="O36" s="59"/>
      <c r="P36" s="59"/>
      <c r="Q36" s="59"/>
      <c r="R36" s="59"/>
      <c r="S36" s="59"/>
      <c r="T36" s="59"/>
      <c r="U36" s="59"/>
      <c r="V36" s="59"/>
      <c r="W36" s="59"/>
      <c r="X36" s="60"/>
      <c r="Y36" s="60"/>
      <c r="Z36" s="18">
        <f t="shared" si="7"/>
        <v>0</v>
      </c>
      <c r="AA36" s="67">
        <f t="shared" si="8"/>
        <v>0</v>
      </c>
      <c r="AB36" t="str">
        <f t="shared" si="9"/>
        <v/>
      </c>
    </row>
    <row r="37" spans="1:28" ht="15.75" thickBot="1" x14ac:dyDescent="0.3">
      <c r="A37" s="21"/>
      <c r="B37" s="22"/>
      <c r="C37" s="23"/>
      <c r="D37" s="42">
        <v>0</v>
      </c>
      <c r="E37" s="208">
        <v>0.255</v>
      </c>
      <c r="F37" s="54">
        <f t="shared" si="0"/>
        <v>0</v>
      </c>
      <c r="G37" s="54">
        <f t="shared" si="1"/>
        <v>0</v>
      </c>
      <c r="H37" s="54">
        <f t="shared" si="2"/>
        <v>0</v>
      </c>
      <c r="I37" s="54">
        <f t="shared" si="3"/>
        <v>0</v>
      </c>
      <c r="J37" s="8">
        <f t="shared" si="4"/>
        <v>0</v>
      </c>
      <c r="K37" s="8">
        <f t="shared" si="5"/>
        <v>0</v>
      </c>
      <c r="L37" s="17">
        <f t="shared" si="6"/>
        <v>0</v>
      </c>
      <c r="M37" s="45"/>
      <c r="N37" s="59"/>
      <c r="O37" s="59"/>
      <c r="P37" s="59"/>
      <c r="Q37" s="59"/>
      <c r="R37" s="59"/>
      <c r="S37" s="59"/>
      <c r="T37" s="59"/>
      <c r="U37" s="59"/>
      <c r="V37" s="59"/>
      <c r="W37" s="59"/>
      <c r="X37" s="60"/>
      <c r="Y37" s="60"/>
      <c r="Z37" s="18">
        <f t="shared" si="7"/>
        <v>0</v>
      </c>
      <c r="AA37" s="67">
        <f t="shared" si="8"/>
        <v>0</v>
      </c>
      <c r="AB37" t="str">
        <f t="shared" si="9"/>
        <v/>
      </c>
    </row>
    <row r="38" spans="1:28" ht="15.75" thickBot="1" x14ac:dyDescent="0.3">
      <c r="A38" s="21"/>
      <c r="B38" s="22"/>
      <c r="C38" s="23"/>
      <c r="D38" s="42">
        <v>0</v>
      </c>
      <c r="E38" s="208">
        <v>0.255</v>
      </c>
      <c r="F38" s="54">
        <f t="shared" si="0"/>
        <v>0</v>
      </c>
      <c r="G38" s="54">
        <f t="shared" si="1"/>
        <v>0</v>
      </c>
      <c r="H38" s="54">
        <f t="shared" si="2"/>
        <v>0</v>
      </c>
      <c r="I38" s="54">
        <f t="shared" si="3"/>
        <v>0</v>
      </c>
      <c r="J38" s="8">
        <f t="shared" si="4"/>
        <v>0</v>
      </c>
      <c r="K38" s="8">
        <f t="shared" si="5"/>
        <v>0</v>
      </c>
      <c r="L38" s="17">
        <f t="shared" si="6"/>
        <v>0</v>
      </c>
      <c r="M38" s="45"/>
      <c r="N38" s="59"/>
      <c r="O38" s="59"/>
      <c r="P38" s="59"/>
      <c r="Q38" s="59"/>
      <c r="R38" s="59"/>
      <c r="S38" s="59"/>
      <c r="T38" s="59"/>
      <c r="U38" s="59"/>
      <c r="V38" s="59"/>
      <c r="W38" s="59"/>
      <c r="X38" s="60"/>
      <c r="Y38" s="60"/>
      <c r="Z38" s="18">
        <f t="shared" si="7"/>
        <v>0</v>
      </c>
      <c r="AA38" s="67">
        <f t="shared" si="8"/>
        <v>0</v>
      </c>
      <c r="AB38" t="str">
        <f t="shared" si="9"/>
        <v/>
      </c>
    </row>
    <row r="39" spans="1:28" ht="15.75" thickBot="1" x14ac:dyDescent="0.3">
      <c r="A39" s="21"/>
      <c r="B39" s="22"/>
      <c r="C39" s="23"/>
      <c r="D39" s="42">
        <v>0</v>
      </c>
      <c r="E39" s="208">
        <v>0.255</v>
      </c>
      <c r="F39" s="54">
        <f t="shared" si="0"/>
        <v>0</v>
      </c>
      <c r="G39" s="54">
        <f t="shared" si="1"/>
        <v>0</v>
      </c>
      <c r="H39" s="54">
        <f t="shared" si="2"/>
        <v>0</v>
      </c>
      <c r="I39" s="54">
        <f t="shared" si="3"/>
        <v>0</v>
      </c>
      <c r="J39" s="8">
        <f t="shared" si="4"/>
        <v>0</v>
      </c>
      <c r="K39" s="8">
        <f t="shared" si="5"/>
        <v>0</v>
      </c>
      <c r="L39" s="17">
        <f t="shared" si="6"/>
        <v>0</v>
      </c>
      <c r="M39" s="45"/>
      <c r="N39" s="59"/>
      <c r="O39" s="59"/>
      <c r="P39" s="59"/>
      <c r="Q39" s="59"/>
      <c r="R39" s="59"/>
      <c r="S39" s="59"/>
      <c r="T39" s="59"/>
      <c r="U39" s="59"/>
      <c r="V39" s="59"/>
      <c r="W39" s="59"/>
      <c r="X39" s="60"/>
      <c r="Y39" s="60"/>
      <c r="Z39" s="18">
        <f t="shared" si="7"/>
        <v>0</v>
      </c>
      <c r="AA39" s="67">
        <f t="shared" si="8"/>
        <v>0</v>
      </c>
      <c r="AB39" t="str">
        <f t="shared" si="9"/>
        <v/>
      </c>
    </row>
    <row r="40" spans="1:28" ht="15.75" thickBot="1" x14ac:dyDescent="0.3">
      <c r="A40" s="21"/>
      <c r="B40" s="22"/>
      <c r="C40" s="23"/>
      <c r="D40" s="42">
        <v>0</v>
      </c>
      <c r="E40" s="208">
        <v>0.255</v>
      </c>
      <c r="F40" s="54">
        <f t="shared" si="0"/>
        <v>0</v>
      </c>
      <c r="G40" s="54">
        <f t="shared" si="1"/>
        <v>0</v>
      </c>
      <c r="H40" s="54">
        <f t="shared" si="2"/>
        <v>0</v>
      </c>
      <c r="I40" s="54">
        <f t="shared" si="3"/>
        <v>0</v>
      </c>
      <c r="J40" s="8">
        <f t="shared" si="4"/>
        <v>0</v>
      </c>
      <c r="K40" s="8">
        <f t="shared" si="5"/>
        <v>0</v>
      </c>
      <c r="L40" s="17">
        <f t="shared" si="6"/>
        <v>0</v>
      </c>
      <c r="M40" s="45"/>
      <c r="N40" s="59"/>
      <c r="O40" s="59"/>
      <c r="P40" s="59"/>
      <c r="Q40" s="59"/>
      <c r="R40" s="59"/>
      <c r="S40" s="59"/>
      <c r="T40" s="59"/>
      <c r="U40" s="59"/>
      <c r="V40" s="59"/>
      <c r="W40" s="59"/>
      <c r="X40" s="60"/>
      <c r="Y40" s="60"/>
      <c r="Z40" s="18">
        <f t="shared" si="7"/>
        <v>0</v>
      </c>
      <c r="AA40" s="67">
        <f t="shared" si="8"/>
        <v>0</v>
      </c>
      <c r="AB40" t="str">
        <f t="shared" si="9"/>
        <v/>
      </c>
    </row>
    <row r="41" spans="1:28" ht="15.75" thickBot="1" x14ac:dyDescent="0.3">
      <c r="A41" s="21"/>
      <c r="B41" s="22"/>
      <c r="C41" s="23"/>
      <c r="D41" s="42">
        <v>0</v>
      </c>
      <c r="E41" s="208">
        <v>0.255</v>
      </c>
      <c r="F41" s="54">
        <f t="shared" si="0"/>
        <v>0</v>
      </c>
      <c r="G41" s="54">
        <f t="shared" si="1"/>
        <v>0</v>
      </c>
      <c r="H41" s="54">
        <f t="shared" si="2"/>
        <v>0</v>
      </c>
      <c r="I41" s="54">
        <f t="shared" si="3"/>
        <v>0</v>
      </c>
      <c r="J41" s="8">
        <f t="shared" si="4"/>
        <v>0</v>
      </c>
      <c r="K41" s="8">
        <f t="shared" si="5"/>
        <v>0</v>
      </c>
      <c r="L41" s="17">
        <f t="shared" si="6"/>
        <v>0</v>
      </c>
      <c r="M41" s="45"/>
      <c r="N41" s="59"/>
      <c r="O41" s="59"/>
      <c r="P41" s="59"/>
      <c r="Q41" s="59"/>
      <c r="R41" s="59"/>
      <c r="S41" s="59"/>
      <c r="T41" s="59"/>
      <c r="U41" s="59"/>
      <c r="V41" s="59"/>
      <c r="W41" s="59"/>
      <c r="X41" s="60"/>
      <c r="Y41" s="60"/>
      <c r="Z41" s="18">
        <f t="shared" si="7"/>
        <v>0</v>
      </c>
      <c r="AA41" s="67">
        <f t="shared" si="8"/>
        <v>0</v>
      </c>
      <c r="AB41" t="str">
        <f t="shared" si="9"/>
        <v/>
      </c>
    </row>
    <row r="42" spans="1:28" ht="15.75" thickBot="1" x14ac:dyDescent="0.3">
      <c r="A42" s="21"/>
      <c r="B42" s="22"/>
      <c r="C42" s="23"/>
      <c r="D42" s="42">
        <v>0</v>
      </c>
      <c r="E42" s="208">
        <v>0.255</v>
      </c>
      <c r="F42" s="54">
        <f t="shared" si="0"/>
        <v>0</v>
      </c>
      <c r="G42" s="54">
        <f t="shared" si="1"/>
        <v>0</v>
      </c>
      <c r="H42" s="54">
        <f t="shared" si="2"/>
        <v>0</v>
      </c>
      <c r="I42" s="54">
        <f t="shared" si="3"/>
        <v>0</v>
      </c>
      <c r="J42" s="8">
        <f t="shared" si="4"/>
        <v>0</v>
      </c>
      <c r="K42" s="8">
        <f t="shared" si="5"/>
        <v>0</v>
      </c>
      <c r="L42" s="17">
        <f t="shared" si="6"/>
        <v>0</v>
      </c>
      <c r="M42" s="45"/>
      <c r="N42" s="59"/>
      <c r="O42" s="59"/>
      <c r="P42" s="59"/>
      <c r="Q42" s="59"/>
      <c r="R42" s="59"/>
      <c r="S42" s="59"/>
      <c r="T42" s="59"/>
      <c r="U42" s="59"/>
      <c r="V42" s="59"/>
      <c r="W42" s="59"/>
      <c r="X42" s="60"/>
      <c r="Y42" s="60"/>
      <c r="Z42" s="18">
        <f t="shared" si="7"/>
        <v>0</v>
      </c>
      <c r="AA42" s="67">
        <f t="shared" si="8"/>
        <v>0</v>
      </c>
      <c r="AB42" t="str">
        <f t="shared" si="9"/>
        <v/>
      </c>
    </row>
    <row r="43" spans="1:28" ht="15.75" thickBot="1" x14ac:dyDescent="0.3">
      <c r="A43" s="21"/>
      <c r="B43" s="22"/>
      <c r="C43" s="23"/>
      <c r="D43" s="42">
        <v>0</v>
      </c>
      <c r="E43" s="208">
        <v>0.255</v>
      </c>
      <c r="F43" s="54">
        <f t="shared" si="0"/>
        <v>0</v>
      </c>
      <c r="G43" s="54">
        <f t="shared" si="1"/>
        <v>0</v>
      </c>
      <c r="H43" s="54">
        <f t="shared" si="2"/>
        <v>0</v>
      </c>
      <c r="I43" s="54">
        <f t="shared" si="3"/>
        <v>0</v>
      </c>
      <c r="J43" s="8">
        <f t="shared" si="4"/>
        <v>0</v>
      </c>
      <c r="K43" s="8">
        <f t="shared" si="5"/>
        <v>0</v>
      </c>
      <c r="L43" s="17">
        <f t="shared" si="6"/>
        <v>0</v>
      </c>
      <c r="M43" s="45"/>
      <c r="N43" s="59"/>
      <c r="O43" s="59"/>
      <c r="P43" s="59"/>
      <c r="Q43" s="59"/>
      <c r="R43" s="59"/>
      <c r="S43" s="59"/>
      <c r="T43" s="59"/>
      <c r="U43" s="59"/>
      <c r="V43" s="59"/>
      <c r="W43" s="59"/>
      <c r="X43" s="60"/>
      <c r="Y43" s="60"/>
      <c r="Z43" s="18">
        <f t="shared" si="7"/>
        <v>0</v>
      </c>
      <c r="AA43" s="67">
        <f t="shared" si="8"/>
        <v>0</v>
      </c>
      <c r="AB43" t="str">
        <f t="shared" si="9"/>
        <v/>
      </c>
    </row>
    <row r="44" spans="1:28" ht="15.75" thickBot="1" x14ac:dyDescent="0.3">
      <c r="A44" s="21"/>
      <c r="B44" s="22"/>
      <c r="C44" s="23"/>
      <c r="D44" s="42">
        <v>0</v>
      </c>
      <c r="E44" s="208">
        <v>0.255</v>
      </c>
      <c r="F44" s="54">
        <f t="shared" si="0"/>
        <v>0</v>
      </c>
      <c r="G44" s="54">
        <f t="shared" si="1"/>
        <v>0</v>
      </c>
      <c r="H44" s="54">
        <f t="shared" si="2"/>
        <v>0</v>
      </c>
      <c r="I44" s="54">
        <f t="shared" si="3"/>
        <v>0</v>
      </c>
      <c r="J44" s="8">
        <f t="shared" si="4"/>
        <v>0</v>
      </c>
      <c r="K44" s="8">
        <f t="shared" si="5"/>
        <v>0</v>
      </c>
      <c r="L44" s="17">
        <f t="shared" si="6"/>
        <v>0</v>
      </c>
      <c r="M44" s="45"/>
      <c r="N44" s="59"/>
      <c r="O44" s="59"/>
      <c r="P44" s="59"/>
      <c r="Q44" s="59"/>
      <c r="R44" s="59"/>
      <c r="S44" s="59"/>
      <c r="T44" s="59"/>
      <c r="U44" s="59"/>
      <c r="V44" s="59"/>
      <c r="W44" s="59"/>
      <c r="X44" s="60"/>
      <c r="Y44" s="60"/>
      <c r="Z44" s="18">
        <f t="shared" si="7"/>
        <v>0</v>
      </c>
      <c r="AA44" s="67">
        <f t="shared" si="8"/>
        <v>0</v>
      </c>
      <c r="AB44" t="str">
        <f t="shared" si="9"/>
        <v/>
      </c>
    </row>
    <row r="45" spans="1:28" ht="15.75" thickBot="1" x14ac:dyDescent="0.3">
      <c r="A45" s="21"/>
      <c r="B45" s="22"/>
      <c r="C45" s="23"/>
      <c r="D45" s="42">
        <v>0</v>
      </c>
      <c r="E45" s="208">
        <v>0.255</v>
      </c>
      <c r="F45" s="54">
        <f t="shared" si="0"/>
        <v>0</v>
      </c>
      <c r="G45" s="54">
        <f t="shared" si="1"/>
        <v>0</v>
      </c>
      <c r="H45" s="54">
        <f t="shared" si="2"/>
        <v>0</v>
      </c>
      <c r="I45" s="54">
        <f t="shared" si="3"/>
        <v>0</v>
      </c>
      <c r="J45" s="8">
        <f t="shared" si="4"/>
        <v>0</v>
      </c>
      <c r="K45" s="8">
        <f t="shared" si="5"/>
        <v>0</v>
      </c>
      <c r="L45" s="17">
        <f t="shared" si="6"/>
        <v>0</v>
      </c>
      <c r="M45" s="45"/>
      <c r="N45" s="59"/>
      <c r="O45" s="59"/>
      <c r="P45" s="59"/>
      <c r="Q45" s="59"/>
      <c r="R45" s="59"/>
      <c r="S45" s="59"/>
      <c r="T45" s="59"/>
      <c r="U45" s="59"/>
      <c r="V45" s="59"/>
      <c r="W45" s="59"/>
      <c r="X45" s="60"/>
      <c r="Y45" s="60"/>
      <c r="Z45" s="18">
        <f t="shared" si="7"/>
        <v>0</v>
      </c>
      <c r="AA45" s="67">
        <f t="shared" si="8"/>
        <v>0</v>
      </c>
      <c r="AB45" t="str">
        <f t="shared" si="9"/>
        <v/>
      </c>
    </row>
    <row r="46" spans="1:28" ht="15.75" thickBot="1" x14ac:dyDescent="0.3">
      <c r="A46" s="21"/>
      <c r="B46" s="22"/>
      <c r="C46" s="23"/>
      <c r="D46" s="42">
        <v>0</v>
      </c>
      <c r="E46" s="208">
        <v>0.255</v>
      </c>
      <c r="F46" s="54">
        <f t="shared" si="0"/>
        <v>0</v>
      </c>
      <c r="G46" s="54">
        <f t="shared" si="1"/>
        <v>0</v>
      </c>
      <c r="H46" s="54">
        <f t="shared" si="2"/>
        <v>0</v>
      </c>
      <c r="I46" s="54">
        <f t="shared" si="3"/>
        <v>0</v>
      </c>
      <c r="J46" s="8">
        <f t="shared" si="4"/>
        <v>0</v>
      </c>
      <c r="K46" s="8">
        <f t="shared" si="5"/>
        <v>0</v>
      </c>
      <c r="L46" s="17">
        <f t="shared" si="6"/>
        <v>0</v>
      </c>
      <c r="M46" s="45"/>
      <c r="N46" s="59"/>
      <c r="O46" s="59"/>
      <c r="P46" s="59"/>
      <c r="Q46" s="59"/>
      <c r="R46" s="59"/>
      <c r="S46" s="59"/>
      <c r="T46" s="59"/>
      <c r="U46" s="59"/>
      <c r="V46" s="59"/>
      <c r="W46" s="59"/>
      <c r="X46" s="60"/>
      <c r="Y46" s="60"/>
      <c r="Z46" s="18">
        <f t="shared" si="7"/>
        <v>0</v>
      </c>
      <c r="AA46" s="67">
        <f t="shared" si="8"/>
        <v>0</v>
      </c>
      <c r="AB46" t="str">
        <f t="shared" si="9"/>
        <v/>
      </c>
    </row>
    <row r="47" spans="1:28" ht="15.75" thickBot="1" x14ac:dyDescent="0.3">
      <c r="A47" s="21"/>
      <c r="B47" s="22"/>
      <c r="C47" s="23"/>
      <c r="D47" s="42">
        <v>0</v>
      </c>
      <c r="E47" s="208">
        <v>0.255</v>
      </c>
      <c r="F47" s="54">
        <f t="shared" si="0"/>
        <v>0</v>
      </c>
      <c r="G47" s="54">
        <f t="shared" si="1"/>
        <v>0</v>
      </c>
      <c r="H47" s="54">
        <f t="shared" si="2"/>
        <v>0</v>
      </c>
      <c r="I47" s="54">
        <f t="shared" si="3"/>
        <v>0</v>
      </c>
      <c r="J47" s="8">
        <f t="shared" si="4"/>
        <v>0</v>
      </c>
      <c r="K47" s="8">
        <f t="shared" si="5"/>
        <v>0</v>
      </c>
      <c r="L47" s="17">
        <f t="shared" si="6"/>
        <v>0</v>
      </c>
      <c r="M47" s="45"/>
      <c r="N47" s="59"/>
      <c r="O47" s="59"/>
      <c r="P47" s="59"/>
      <c r="Q47" s="59"/>
      <c r="R47" s="59"/>
      <c r="S47" s="59"/>
      <c r="T47" s="59"/>
      <c r="U47" s="59"/>
      <c r="V47" s="59"/>
      <c r="W47" s="59"/>
      <c r="X47" s="60"/>
      <c r="Y47" s="60"/>
      <c r="Z47" s="18">
        <f t="shared" si="7"/>
        <v>0</v>
      </c>
      <c r="AA47" s="67">
        <f t="shared" si="8"/>
        <v>0</v>
      </c>
      <c r="AB47" t="str">
        <f t="shared" si="9"/>
        <v/>
      </c>
    </row>
    <row r="48" spans="1:28" ht="15.75" thickBot="1" x14ac:dyDescent="0.3">
      <c r="A48" s="21"/>
      <c r="B48" s="22"/>
      <c r="C48" s="23"/>
      <c r="D48" s="42">
        <v>0</v>
      </c>
      <c r="E48" s="208">
        <v>0.255</v>
      </c>
      <c r="F48" s="54">
        <f t="shared" si="0"/>
        <v>0</v>
      </c>
      <c r="G48" s="54">
        <f t="shared" si="1"/>
        <v>0</v>
      </c>
      <c r="H48" s="54">
        <f t="shared" si="2"/>
        <v>0</v>
      </c>
      <c r="I48" s="54">
        <f t="shared" si="3"/>
        <v>0</v>
      </c>
      <c r="J48" s="8">
        <f t="shared" si="4"/>
        <v>0</v>
      </c>
      <c r="K48" s="8">
        <f t="shared" si="5"/>
        <v>0</v>
      </c>
      <c r="L48" s="17">
        <f t="shared" si="6"/>
        <v>0</v>
      </c>
      <c r="M48" s="45"/>
      <c r="N48" s="59"/>
      <c r="O48" s="59"/>
      <c r="P48" s="59"/>
      <c r="Q48" s="59"/>
      <c r="R48" s="59"/>
      <c r="S48" s="59"/>
      <c r="T48" s="59"/>
      <c r="U48" s="59"/>
      <c r="V48" s="59"/>
      <c r="W48" s="59"/>
      <c r="X48" s="60"/>
      <c r="Y48" s="60"/>
      <c r="Z48" s="18">
        <f t="shared" si="7"/>
        <v>0</v>
      </c>
      <c r="AA48" s="67">
        <f t="shared" si="8"/>
        <v>0</v>
      </c>
      <c r="AB48" t="str">
        <f t="shared" si="9"/>
        <v/>
      </c>
    </row>
    <row r="49" spans="1:28" ht="15.75" thickBot="1" x14ac:dyDescent="0.3">
      <c r="A49" s="21"/>
      <c r="B49" s="22"/>
      <c r="C49" s="23"/>
      <c r="D49" s="42">
        <v>0</v>
      </c>
      <c r="E49" s="208">
        <v>0.255</v>
      </c>
      <c r="F49" s="54">
        <f t="shared" si="0"/>
        <v>0</v>
      </c>
      <c r="G49" s="54">
        <f t="shared" si="1"/>
        <v>0</v>
      </c>
      <c r="H49" s="54">
        <f t="shared" si="2"/>
        <v>0</v>
      </c>
      <c r="I49" s="54">
        <f t="shared" si="3"/>
        <v>0</v>
      </c>
      <c r="J49" s="8">
        <f t="shared" si="4"/>
        <v>0</v>
      </c>
      <c r="K49" s="8">
        <f t="shared" si="5"/>
        <v>0</v>
      </c>
      <c r="L49" s="17">
        <f t="shared" si="6"/>
        <v>0</v>
      </c>
      <c r="M49" s="45"/>
      <c r="N49" s="59"/>
      <c r="O49" s="59"/>
      <c r="P49" s="59"/>
      <c r="Q49" s="59"/>
      <c r="R49" s="59"/>
      <c r="S49" s="59"/>
      <c r="T49" s="59"/>
      <c r="U49" s="59"/>
      <c r="V49" s="59"/>
      <c r="W49" s="59"/>
      <c r="X49" s="60"/>
      <c r="Y49" s="60"/>
      <c r="Z49" s="18">
        <f t="shared" si="7"/>
        <v>0</v>
      </c>
      <c r="AA49" s="67">
        <f t="shared" si="8"/>
        <v>0</v>
      </c>
      <c r="AB49" t="str">
        <f t="shared" si="9"/>
        <v/>
      </c>
    </row>
    <row r="50" spans="1:28" ht="15.75" thickBot="1" x14ac:dyDescent="0.3">
      <c r="A50" s="21"/>
      <c r="B50" s="22"/>
      <c r="C50" s="23"/>
      <c r="D50" s="42">
        <v>0</v>
      </c>
      <c r="E50" s="208">
        <v>0.255</v>
      </c>
      <c r="F50" s="54">
        <f t="shared" si="0"/>
        <v>0</v>
      </c>
      <c r="G50" s="54">
        <f t="shared" si="1"/>
        <v>0</v>
      </c>
      <c r="H50" s="54">
        <f t="shared" si="2"/>
        <v>0</v>
      </c>
      <c r="I50" s="54">
        <f t="shared" si="3"/>
        <v>0</v>
      </c>
      <c r="J50" s="8">
        <f t="shared" si="4"/>
        <v>0</v>
      </c>
      <c r="K50" s="8">
        <f t="shared" si="5"/>
        <v>0</v>
      </c>
      <c r="L50" s="17">
        <f t="shared" si="6"/>
        <v>0</v>
      </c>
      <c r="M50" s="45"/>
      <c r="N50" s="59"/>
      <c r="O50" s="59"/>
      <c r="P50" s="59"/>
      <c r="Q50" s="59"/>
      <c r="R50" s="59"/>
      <c r="S50" s="59"/>
      <c r="T50" s="59"/>
      <c r="U50" s="59"/>
      <c r="V50" s="59"/>
      <c r="W50" s="59"/>
      <c r="X50" s="60"/>
      <c r="Y50" s="60"/>
      <c r="Z50" s="18">
        <f t="shared" si="7"/>
        <v>0</v>
      </c>
      <c r="AA50" s="67">
        <f t="shared" si="8"/>
        <v>0</v>
      </c>
      <c r="AB50" t="str">
        <f t="shared" si="9"/>
        <v/>
      </c>
    </row>
    <row r="51" spans="1:28" ht="15.75" thickBot="1" x14ac:dyDescent="0.3">
      <c r="A51" s="21"/>
      <c r="B51" s="22"/>
      <c r="C51" s="23"/>
      <c r="D51" s="42">
        <v>0</v>
      </c>
      <c r="E51" s="208">
        <v>0.255</v>
      </c>
      <c r="F51" s="54">
        <f t="shared" si="0"/>
        <v>0</v>
      </c>
      <c r="G51" s="54">
        <f t="shared" si="1"/>
        <v>0</v>
      </c>
      <c r="H51" s="54">
        <f t="shared" si="2"/>
        <v>0</v>
      </c>
      <c r="I51" s="54">
        <f t="shared" si="3"/>
        <v>0</v>
      </c>
      <c r="J51" s="8">
        <f t="shared" si="4"/>
        <v>0</v>
      </c>
      <c r="K51" s="8">
        <f t="shared" si="5"/>
        <v>0</v>
      </c>
      <c r="L51" s="17">
        <f t="shared" si="6"/>
        <v>0</v>
      </c>
      <c r="M51" s="45"/>
      <c r="N51" s="59"/>
      <c r="O51" s="59"/>
      <c r="P51" s="59"/>
      <c r="Q51" s="59"/>
      <c r="R51" s="59"/>
      <c r="S51" s="59"/>
      <c r="T51" s="59"/>
      <c r="U51" s="59"/>
      <c r="V51" s="59"/>
      <c r="W51" s="59"/>
      <c r="X51" s="60"/>
      <c r="Y51" s="60"/>
      <c r="Z51" s="18">
        <f t="shared" si="7"/>
        <v>0</v>
      </c>
      <c r="AA51" s="67">
        <f t="shared" si="8"/>
        <v>0</v>
      </c>
      <c r="AB51" t="str">
        <f t="shared" si="9"/>
        <v/>
      </c>
    </row>
    <row r="52" spans="1:28" ht="15.75" thickBot="1" x14ac:dyDescent="0.3">
      <c r="A52" s="21"/>
      <c r="B52" s="22"/>
      <c r="C52" s="23"/>
      <c r="D52" s="42">
        <v>0</v>
      </c>
      <c r="E52" s="208">
        <v>0.255</v>
      </c>
      <c r="F52" s="54">
        <f t="shared" si="0"/>
        <v>0</v>
      </c>
      <c r="G52" s="54">
        <f t="shared" si="1"/>
        <v>0</v>
      </c>
      <c r="H52" s="54">
        <f t="shared" si="2"/>
        <v>0</v>
      </c>
      <c r="I52" s="54">
        <f t="shared" si="3"/>
        <v>0</v>
      </c>
      <c r="J52" s="8">
        <f t="shared" si="4"/>
        <v>0</v>
      </c>
      <c r="K52" s="8">
        <f t="shared" si="5"/>
        <v>0</v>
      </c>
      <c r="L52" s="17">
        <f t="shared" si="6"/>
        <v>0</v>
      </c>
      <c r="M52" s="45"/>
      <c r="N52" s="59"/>
      <c r="O52" s="59"/>
      <c r="P52" s="59"/>
      <c r="Q52" s="59"/>
      <c r="R52" s="59"/>
      <c r="S52" s="59"/>
      <c r="T52" s="59"/>
      <c r="U52" s="59"/>
      <c r="V52" s="59"/>
      <c r="W52" s="59"/>
      <c r="X52" s="60"/>
      <c r="Y52" s="60"/>
      <c r="Z52" s="18">
        <f t="shared" si="7"/>
        <v>0</v>
      </c>
      <c r="AA52" s="67">
        <f t="shared" si="8"/>
        <v>0</v>
      </c>
      <c r="AB52" t="str">
        <f t="shared" si="9"/>
        <v/>
      </c>
    </row>
    <row r="53" spans="1:28" ht="15.75" thickBot="1" x14ac:dyDescent="0.3">
      <c r="A53" s="21"/>
      <c r="B53" s="22"/>
      <c r="C53" s="23"/>
      <c r="D53" s="42">
        <v>0</v>
      </c>
      <c r="E53" s="208">
        <v>0.255</v>
      </c>
      <c r="F53" s="54">
        <f t="shared" si="0"/>
        <v>0</v>
      </c>
      <c r="G53" s="54">
        <f t="shared" si="1"/>
        <v>0</v>
      </c>
      <c r="H53" s="54">
        <f t="shared" si="2"/>
        <v>0</v>
      </c>
      <c r="I53" s="54">
        <f t="shared" si="3"/>
        <v>0</v>
      </c>
      <c r="J53" s="8">
        <f t="shared" si="4"/>
        <v>0</v>
      </c>
      <c r="K53" s="8">
        <f t="shared" si="5"/>
        <v>0</v>
      </c>
      <c r="L53" s="17">
        <f t="shared" si="6"/>
        <v>0</v>
      </c>
      <c r="M53" s="45"/>
      <c r="N53" s="59"/>
      <c r="O53" s="59"/>
      <c r="P53" s="59"/>
      <c r="Q53" s="59"/>
      <c r="R53" s="59"/>
      <c r="S53" s="59"/>
      <c r="T53" s="59"/>
      <c r="U53" s="59"/>
      <c r="V53" s="59"/>
      <c r="W53" s="59"/>
      <c r="X53" s="60"/>
      <c r="Y53" s="60"/>
      <c r="Z53" s="18">
        <f t="shared" si="7"/>
        <v>0</v>
      </c>
      <c r="AA53" s="67">
        <f t="shared" si="8"/>
        <v>0</v>
      </c>
      <c r="AB53" t="str">
        <f t="shared" si="9"/>
        <v/>
      </c>
    </row>
    <row r="54" spans="1:28" ht="15.75" thickBot="1" x14ac:dyDescent="0.3">
      <c r="A54" s="21"/>
      <c r="B54" s="22"/>
      <c r="C54" s="23"/>
      <c r="D54" s="42">
        <v>0</v>
      </c>
      <c r="E54" s="208">
        <v>0.255</v>
      </c>
      <c r="F54" s="54">
        <f t="shared" si="0"/>
        <v>0</v>
      </c>
      <c r="G54" s="54">
        <f t="shared" si="1"/>
        <v>0</v>
      </c>
      <c r="H54" s="54">
        <f t="shared" si="2"/>
        <v>0</v>
      </c>
      <c r="I54" s="54">
        <f t="shared" si="3"/>
        <v>0</v>
      </c>
      <c r="J54" s="8">
        <f t="shared" si="4"/>
        <v>0</v>
      </c>
      <c r="K54" s="8">
        <f t="shared" si="5"/>
        <v>0</v>
      </c>
      <c r="L54" s="17">
        <f t="shared" si="6"/>
        <v>0</v>
      </c>
      <c r="M54" s="45"/>
      <c r="N54" s="59"/>
      <c r="O54" s="59"/>
      <c r="P54" s="59"/>
      <c r="Q54" s="59"/>
      <c r="R54" s="59"/>
      <c r="S54" s="59"/>
      <c r="T54" s="59"/>
      <c r="U54" s="59"/>
      <c r="V54" s="59"/>
      <c r="W54" s="59"/>
      <c r="X54" s="60"/>
      <c r="Y54" s="60"/>
      <c r="Z54" s="18">
        <f t="shared" si="7"/>
        <v>0</v>
      </c>
      <c r="AA54" s="67">
        <f t="shared" si="8"/>
        <v>0</v>
      </c>
      <c r="AB54" t="str">
        <f t="shared" si="9"/>
        <v/>
      </c>
    </row>
    <row r="55" spans="1:28" ht="15.75" thickBot="1" x14ac:dyDescent="0.3">
      <c r="A55" s="21"/>
      <c r="B55" s="22"/>
      <c r="C55" s="23"/>
      <c r="D55" s="42">
        <v>0</v>
      </c>
      <c r="E55" s="208">
        <v>0.255</v>
      </c>
      <c r="F55" s="54">
        <f t="shared" si="0"/>
        <v>0</v>
      </c>
      <c r="G55" s="54">
        <f t="shared" si="1"/>
        <v>0</v>
      </c>
      <c r="H55" s="54">
        <f t="shared" si="2"/>
        <v>0</v>
      </c>
      <c r="I55" s="54">
        <f t="shared" si="3"/>
        <v>0</v>
      </c>
      <c r="J55" s="8">
        <f t="shared" si="4"/>
        <v>0</v>
      </c>
      <c r="K55" s="8">
        <f t="shared" si="5"/>
        <v>0</v>
      </c>
      <c r="L55" s="17">
        <f t="shared" si="6"/>
        <v>0</v>
      </c>
      <c r="M55" s="45"/>
      <c r="N55" s="59"/>
      <c r="O55" s="59"/>
      <c r="P55" s="59"/>
      <c r="Q55" s="59"/>
      <c r="R55" s="59"/>
      <c r="S55" s="59"/>
      <c r="T55" s="59"/>
      <c r="U55" s="59"/>
      <c r="V55" s="59"/>
      <c r="W55" s="59"/>
      <c r="X55" s="60"/>
      <c r="Y55" s="60"/>
      <c r="Z55" s="18">
        <f t="shared" si="7"/>
        <v>0</v>
      </c>
      <c r="AA55" s="67">
        <f t="shared" si="8"/>
        <v>0</v>
      </c>
      <c r="AB55" t="str">
        <f t="shared" si="9"/>
        <v/>
      </c>
    </row>
    <row r="56" spans="1:28" ht="15.75" thickBot="1" x14ac:dyDescent="0.3">
      <c r="A56" s="21"/>
      <c r="B56" s="22"/>
      <c r="C56" s="23"/>
      <c r="D56" s="42">
        <v>0</v>
      </c>
      <c r="E56" s="208">
        <v>0.255</v>
      </c>
      <c r="F56" s="54">
        <f t="shared" si="0"/>
        <v>0</v>
      </c>
      <c r="G56" s="54">
        <f t="shared" si="1"/>
        <v>0</v>
      </c>
      <c r="H56" s="54">
        <f t="shared" si="2"/>
        <v>0</v>
      </c>
      <c r="I56" s="54">
        <f t="shared" si="3"/>
        <v>0</v>
      </c>
      <c r="J56" s="8">
        <f t="shared" si="4"/>
        <v>0</v>
      </c>
      <c r="K56" s="8">
        <f t="shared" si="5"/>
        <v>0</v>
      </c>
      <c r="L56" s="17">
        <f t="shared" si="6"/>
        <v>0</v>
      </c>
      <c r="M56" s="45"/>
      <c r="N56" s="59"/>
      <c r="O56" s="59"/>
      <c r="P56" s="59"/>
      <c r="Q56" s="59"/>
      <c r="R56" s="59"/>
      <c r="S56" s="59"/>
      <c r="T56" s="59"/>
      <c r="U56" s="59"/>
      <c r="V56" s="59"/>
      <c r="W56" s="59"/>
      <c r="X56" s="60"/>
      <c r="Y56" s="60"/>
      <c r="Z56" s="18">
        <f t="shared" si="7"/>
        <v>0</v>
      </c>
      <c r="AA56" s="67">
        <f t="shared" si="8"/>
        <v>0</v>
      </c>
      <c r="AB56" t="str">
        <f t="shared" si="9"/>
        <v/>
      </c>
    </row>
    <row r="57" spans="1:28" ht="15.75" thickBot="1" x14ac:dyDescent="0.3">
      <c r="A57" s="21"/>
      <c r="B57" s="22"/>
      <c r="C57" s="23"/>
      <c r="D57" s="42">
        <v>0</v>
      </c>
      <c r="E57" s="208">
        <v>0.255</v>
      </c>
      <c r="F57" s="54">
        <f t="shared" si="0"/>
        <v>0</v>
      </c>
      <c r="G57" s="54">
        <f t="shared" si="1"/>
        <v>0</v>
      </c>
      <c r="H57" s="54">
        <f t="shared" si="2"/>
        <v>0</v>
      </c>
      <c r="I57" s="54">
        <f t="shared" si="3"/>
        <v>0</v>
      </c>
      <c r="J57" s="8">
        <f t="shared" si="4"/>
        <v>0</v>
      </c>
      <c r="K57" s="8">
        <f t="shared" si="5"/>
        <v>0</v>
      </c>
      <c r="L57" s="17">
        <f t="shared" si="6"/>
        <v>0</v>
      </c>
      <c r="M57" s="45"/>
      <c r="N57" s="59"/>
      <c r="O57" s="59"/>
      <c r="P57" s="59"/>
      <c r="Q57" s="59"/>
      <c r="R57" s="59"/>
      <c r="S57" s="59"/>
      <c r="T57" s="59"/>
      <c r="U57" s="59"/>
      <c r="V57" s="59"/>
      <c r="W57" s="59"/>
      <c r="X57" s="60"/>
      <c r="Y57" s="60"/>
      <c r="Z57" s="18">
        <f t="shared" si="7"/>
        <v>0</v>
      </c>
      <c r="AA57" s="67">
        <f t="shared" si="8"/>
        <v>0</v>
      </c>
      <c r="AB57" t="str">
        <f t="shared" si="9"/>
        <v/>
      </c>
    </row>
    <row r="58" spans="1:28" ht="15.75" thickBot="1" x14ac:dyDescent="0.3">
      <c r="A58" s="21"/>
      <c r="B58" s="22"/>
      <c r="C58" s="23"/>
      <c r="D58" s="42">
        <v>0</v>
      </c>
      <c r="E58" s="208">
        <v>0.255</v>
      </c>
      <c r="F58" s="54">
        <f t="shared" si="0"/>
        <v>0</v>
      </c>
      <c r="G58" s="54">
        <f t="shared" si="1"/>
        <v>0</v>
      </c>
      <c r="H58" s="54">
        <f t="shared" si="2"/>
        <v>0</v>
      </c>
      <c r="I58" s="54">
        <f t="shared" si="3"/>
        <v>0</v>
      </c>
      <c r="J58" s="8">
        <f t="shared" si="4"/>
        <v>0</v>
      </c>
      <c r="K58" s="8">
        <f t="shared" si="5"/>
        <v>0</v>
      </c>
      <c r="L58" s="17">
        <f t="shared" si="6"/>
        <v>0</v>
      </c>
      <c r="M58" s="45"/>
      <c r="N58" s="59"/>
      <c r="O58" s="59"/>
      <c r="P58" s="59"/>
      <c r="Q58" s="59"/>
      <c r="R58" s="59"/>
      <c r="S58" s="59"/>
      <c r="T58" s="59"/>
      <c r="U58" s="59"/>
      <c r="V58" s="59"/>
      <c r="W58" s="59"/>
      <c r="X58" s="60"/>
      <c r="Y58" s="60"/>
      <c r="Z58" s="18">
        <f t="shared" si="7"/>
        <v>0</v>
      </c>
      <c r="AA58" s="67">
        <f t="shared" si="8"/>
        <v>0</v>
      </c>
      <c r="AB58" t="str">
        <f t="shared" si="9"/>
        <v/>
      </c>
    </row>
    <row r="59" spans="1:28" ht="15.75" thickBot="1" x14ac:dyDescent="0.3">
      <c r="A59" s="21"/>
      <c r="B59" s="22"/>
      <c r="C59" s="23"/>
      <c r="D59" s="42">
        <v>0</v>
      </c>
      <c r="E59" s="208">
        <v>0.255</v>
      </c>
      <c r="F59" s="54">
        <f t="shared" si="0"/>
        <v>0</v>
      </c>
      <c r="G59" s="54">
        <f t="shared" si="1"/>
        <v>0</v>
      </c>
      <c r="H59" s="54">
        <f t="shared" si="2"/>
        <v>0</v>
      </c>
      <c r="I59" s="54">
        <f t="shared" si="3"/>
        <v>0</v>
      </c>
      <c r="J59" s="8">
        <f t="shared" si="4"/>
        <v>0</v>
      </c>
      <c r="K59" s="8">
        <f t="shared" si="5"/>
        <v>0</v>
      </c>
      <c r="L59" s="17">
        <f t="shared" si="6"/>
        <v>0</v>
      </c>
      <c r="M59" s="45"/>
      <c r="N59" s="59"/>
      <c r="O59" s="59"/>
      <c r="P59" s="59"/>
      <c r="Q59" s="59"/>
      <c r="R59" s="59"/>
      <c r="S59" s="59"/>
      <c r="T59" s="59"/>
      <c r="U59" s="59"/>
      <c r="V59" s="59"/>
      <c r="W59" s="59"/>
      <c r="X59" s="60"/>
      <c r="Y59" s="60"/>
      <c r="Z59" s="18">
        <f t="shared" si="7"/>
        <v>0</v>
      </c>
      <c r="AA59" s="67">
        <f t="shared" si="8"/>
        <v>0</v>
      </c>
      <c r="AB59" t="str">
        <f t="shared" si="9"/>
        <v/>
      </c>
    </row>
    <row r="60" spans="1:28" ht="15.75" thickBot="1" x14ac:dyDescent="0.3">
      <c r="A60" s="21"/>
      <c r="B60" s="22"/>
      <c r="C60" s="23"/>
      <c r="D60" s="42">
        <v>0</v>
      </c>
      <c r="E60" s="208">
        <v>0.255</v>
      </c>
      <c r="F60" s="54">
        <f t="shared" si="0"/>
        <v>0</v>
      </c>
      <c r="G60" s="54">
        <f t="shared" si="1"/>
        <v>0</v>
      </c>
      <c r="H60" s="54">
        <f t="shared" si="2"/>
        <v>0</v>
      </c>
      <c r="I60" s="54">
        <f t="shared" si="3"/>
        <v>0</v>
      </c>
      <c r="J60" s="8">
        <f t="shared" si="4"/>
        <v>0</v>
      </c>
      <c r="K60" s="8">
        <f t="shared" si="5"/>
        <v>0</v>
      </c>
      <c r="L60" s="17">
        <f t="shared" si="6"/>
        <v>0</v>
      </c>
      <c r="M60" s="45"/>
      <c r="N60" s="59"/>
      <c r="O60" s="59"/>
      <c r="P60" s="59"/>
      <c r="Q60" s="59"/>
      <c r="R60" s="59"/>
      <c r="S60" s="59"/>
      <c r="T60" s="59"/>
      <c r="U60" s="59"/>
      <c r="V60" s="59"/>
      <c r="W60" s="59"/>
      <c r="X60" s="60"/>
      <c r="Y60" s="60"/>
      <c r="Z60" s="18">
        <f t="shared" si="7"/>
        <v>0</v>
      </c>
      <c r="AA60" s="67">
        <f t="shared" si="8"/>
        <v>0</v>
      </c>
      <c r="AB60" t="str">
        <f t="shared" si="9"/>
        <v/>
      </c>
    </row>
    <row r="61" spans="1:28" ht="15.75" thickBot="1" x14ac:dyDescent="0.3">
      <c r="A61" s="21"/>
      <c r="B61" s="22"/>
      <c r="C61" s="23"/>
      <c r="D61" s="42">
        <v>0</v>
      </c>
      <c r="E61" s="208">
        <v>0.255</v>
      </c>
      <c r="F61" s="54">
        <f t="shared" si="0"/>
        <v>0</v>
      </c>
      <c r="G61" s="54">
        <f t="shared" si="1"/>
        <v>0</v>
      </c>
      <c r="H61" s="54">
        <f t="shared" si="2"/>
        <v>0</v>
      </c>
      <c r="I61" s="54">
        <f t="shared" si="3"/>
        <v>0</v>
      </c>
      <c r="J61" s="8">
        <f t="shared" si="4"/>
        <v>0</v>
      </c>
      <c r="K61" s="8">
        <f t="shared" si="5"/>
        <v>0</v>
      </c>
      <c r="L61" s="17">
        <f t="shared" si="6"/>
        <v>0</v>
      </c>
      <c r="M61" s="45"/>
      <c r="N61" s="59"/>
      <c r="O61" s="59"/>
      <c r="P61" s="59"/>
      <c r="Q61" s="59"/>
      <c r="R61" s="59"/>
      <c r="S61" s="59"/>
      <c r="T61" s="59"/>
      <c r="U61" s="59"/>
      <c r="V61" s="59"/>
      <c r="W61" s="59"/>
      <c r="X61" s="60"/>
      <c r="Y61" s="60"/>
      <c r="Z61" s="18">
        <f t="shared" si="7"/>
        <v>0</v>
      </c>
      <c r="AA61" s="67">
        <f t="shared" si="8"/>
        <v>0</v>
      </c>
      <c r="AB61" t="str">
        <f t="shared" si="9"/>
        <v/>
      </c>
    </row>
    <row r="62" spans="1:28" ht="15.75" thickBot="1" x14ac:dyDescent="0.3">
      <c r="A62" s="21"/>
      <c r="B62" s="22"/>
      <c r="C62" s="23"/>
      <c r="D62" s="42">
        <v>0</v>
      </c>
      <c r="E62" s="208">
        <v>0.255</v>
      </c>
      <c r="F62" s="54">
        <f t="shared" si="0"/>
        <v>0</v>
      </c>
      <c r="G62" s="54">
        <f t="shared" si="1"/>
        <v>0</v>
      </c>
      <c r="H62" s="54">
        <f t="shared" si="2"/>
        <v>0</v>
      </c>
      <c r="I62" s="54">
        <f t="shared" si="3"/>
        <v>0</v>
      </c>
      <c r="J62" s="8">
        <f t="shared" si="4"/>
        <v>0</v>
      </c>
      <c r="K62" s="8">
        <f t="shared" si="5"/>
        <v>0</v>
      </c>
      <c r="L62" s="17">
        <f t="shared" si="6"/>
        <v>0</v>
      </c>
      <c r="M62" s="45"/>
      <c r="N62" s="59"/>
      <c r="O62" s="59"/>
      <c r="P62" s="59"/>
      <c r="Q62" s="59"/>
      <c r="R62" s="59"/>
      <c r="S62" s="59"/>
      <c r="T62" s="59"/>
      <c r="U62" s="59"/>
      <c r="V62" s="59"/>
      <c r="W62" s="59"/>
      <c r="X62" s="60"/>
      <c r="Y62" s="60"/>
      <c r="Z62" s="18">
        <f t="shared" si="7"/>
        <v>0</v>
      </c>
      <c r="AA62" s="67">
        <f t="shared" si="8"/>
        <v>0</v>
      </c>
      <c r="AB62" t="str">
        <f t="shared" si="9"/>
        <v/>
      </c>
    </row>
    <row r="63" spans="1:28" ht="15.75" thickBot="1" x14ac:dyDescent="0.3">
      <c r="A63" s="21"/>
      <c r="B63" s="22"/>
      <c r="C63" s="23"/>
      <c r="D63" s="42">
        <v>0</v>
      </c>
      <c r="E63" s="208">
        <v>0.255</v>
      </c>
      <c r="F63" s="54">
        <f t="shared" si="0"/>
        <v>0</v>
      </c>
      <c r="G63" s="54">
        <f t="shared" si="1"/>
        <v>0</v>
      </c>
      <c r="H63" s="54">
        <f t="shared" si="2"/>
        <v>0</v>
      </c>
      <c r="I63" s="54">
        <f t="shared" si="3"/>
        <v>0</v>
      </c>
      <c r="J63" s="8">
        <f t="shared" si="4"/>
        <v>0</v>
      </c>
      <c r="K63" s="8">
        <f t="shared" si="5"/>
        <v>0</v>
      </c>
      <c r="L63" s="17">
        <f t="shared" si="6"/>
        <v>0</v>
      </c>
      <c r="M63" s="45"/>
      <c r="N63" s="59"/>
      <c r="O63" s="59"/>
      <c r="P63" s="59"/>
      <c r="Q63" s="59"/>
      <c r="R63" s="59"/>
      <c r="S63" s="59"/>
      <c r="T63" s="59"/>
      <c r="U63" s="59"/>
      <c r="V63" s="59"/>
      <c r="W63" s="59"/>
      <c r="X63" s="60"/>
      <c r="Y63" s="60"/>
      <c r="Z63" s="18">
        <f t="shared" si="7"/>
        <v>0</v>
      </c>
      <c r="AA63" s="67">
        <f t="shared" si="8"/>
        <v>0</v>
      </c>
      <c r="AB63" t="str">
        <f t="shared" si="9"/>
        <v/>
      </c>
    </row>
    <row r="64" spans="1:28" ht="15.75" thickBot="1" x14ac:dyDescent="0.3">
      <c r="A64" s="21"/>
      <c r="B64" s="22"/>
      <c r="C64" s="23"/>
      <c r="D64" s="42">
        <v>0</v>
      </c>
      <c r="E64" s="208">
        <v>0.255</v>
      </c>
      <c r="F64" s="54">
        <f t="shared" si="0"/>
        <v>0</v>
      </c>
      <c r="G64" s="54">
        <f t="shared" si="1"/>
        <v>0</v>
      </c>
      <c r="H64" s="54">
        <f t="shared" si="2"/>
        <v>0</v>
      </c>
      <c r="I64" s="54">
        <f t="shared" si="3"/>
        <v>0</v>
      </c>
      <c r="J64" s="8">
        <f t="shared" si="4"/>
        <v>0</v>
      </c>
      <c r="K64" s="8">
        <f t="shared" si="5"/>
        <v>0</v>
      </c>
      <c r="L64" s="17">
        <f t="shared" si="6"/>
        <v>0</v>
      </c>
      <c r="M64" s="45"/>
      <c r="N64" s="59"/>
      <c r="O64" s="59"/>
      <c r="P64" s="59"/>
      <c r="Q64" s="59"/>
      <c r="R64" s="59"/>
      <c r="S64" s="59"/>
      <c r="T64" s="59"/>
      <c r="U64" s="59"/>
      <c r="V64" s="59"/>
      <c r="W64" s="59"/>
      <c r="X64" s="60"/>
      <c r="Y64" s="60"/>
      <c r="Z64" s="18">
        <f t="shared" si="7"/>
        <v>0</v>
      </c>
      <c r="AA64" s="67">
        <f t="shared" si="8"/>
        <v>0</v>
      </c>
      <c r="AB64" t="str">
        <f t="shared" si="9"/>
        <v/>
      </c>
    </row>
    <row r="65" spans="1:28" ht="15.75" thickBot="1" x14ac:dyDescent="0.3">
      <c r="A65" s="21"/>
      <c r="B65" s="22"/>
      <c r="C65" s="23"/>
      <c r="D65" s="42">
        <v>0</v>
      </c>
      <c r="E65" s="208">
        <v>0.255</v>
      </c>
      <c r="F65" s="54">
        <f t="shared" si="0"/>
        <v>0</v>
      </c>
      <c r="G65" s="54">
        <f t="shared" si="1"/>
        <v>0</v>
      </c>
      <c r="H65" s="54">
        <f t="shared" si="2"/>
        <v>0</v>
      </c>
      <c r="I65" s="54">
        <f t="shared" si="3"/>
        <v>0</v>
      </c>
      <c r="J65" s="8">
        <f t="shared" si="4"/>
        <v>0</v>
      </c>
      <c r="K65" s="8">
        <f t="shared" si="5"/>
        <v>0</v>
      </c>
      <c r="L65" s="17">
        <f t="shared" si="6"/>
        <v>0</v>
      </c>
      <c r="M65" s="45"/>
      <c r="N65" s="59"/>
      <c r="O65" s="59"/>
      <c r="P65" s="59"/>
      <c r="Q65" s="59"/>
      <c r="R65" s="59"/>
      <c r="S65" s="59"/>
      <c r="T65" s="59"/>
      <c r="U65" s="59"/>
      <c r="V65" s="59"/>
      <c r="W65" s="59"/>
      <c r="X65" s="60"/>
      <c r="Y65" s="60"/>
      <c r="Z65" s="18">
        <f t="shared" si="7"/>
        <v>0</v>
      </c>
      <c r="AA65" s="67">
        <f t="shared" si="8"/>
        <v>0</v>
      </c>
      <c r="AB65" t="str">
        <f t="shared" si="9"/>
        <v/>
      </c>
    </row>
    <row r="66" spans="1:28" ht="15.75" thickBot="1" x14ac:dyDescent="0.3">
      <c r="A66" s="21"/>
      <c r="B66" s="22"/>
      <c r="C66" s="23"/>
      <c r="D66" s="42">
        <v>0</v>
      </c>
      <c r="E66" s="208">
        <v>0.255</v>
      </c>
      <c r="F66" s="54">
        <f t="shared" si="0"/>
        <v>0</v>
      </c>
      <c r="G66" s="54">
        <f t="shared" si="1"/>
        <v>0</v>
      </c>
      <c r="H66" s="54">
        <f t="shared" si="2"/>
        <v>0</v>
      </c>
      <c r="I66" s="54">
        <f t="shared" si="3"/>
        <v>0</v>
      </c>
      <c r="J66" s="8">
        <f t="shared" si="4"/>
        <v>0</v>
      </c>
      <c r="K66" s="8">
        <f t="shared" si="5"/>
        <v>0</v>
      </c>
      <c r="L66" s="17">
        <f t="shared" si="6"/>
        <v>0</v>
      </c>
      <c r="M66" s="45"/>
      <c r="N66" s="59"/>
      <c r="O66" s="59"/>
      <c r="P66" s="59"/>
      <c r="Q66" s="59"/>
      <c r="R66" s="59"/>
      <c r="S66" s="59"/>
      <c r="T66" s="59"/>
      <c r="U66" s="59"/>
      <c r="V66" s="59"/>
      <c r="W66" s="59"/>
      <c r="X66" s="60"/>
      <c r="Y66" s="60"/>
      <c r="Z66" s="18">
        <f t="shared" si="7"/>
        <v>0</v>
      </c>
      <c r="AA66" s="67">
        <f t="shared" si="8"/>
        <v>0</v>
      </c>
      <c r="AB66" t="str">
        <f t="shared" si="9"/>
        <v/>
      </c>
    </row>
    <row r="67" spans="1:28" ht="15.75" thickBot="1" x14ac:dyDescent="0.3">
      <c r="A67" s="21"/>
      <c r="B67" s="22"/>
      <c r="C67" s="23"/>
      <c r="D67" s="42">
        <v>0</v>
      </c>
      <c r="E67" s="208">
        <v>0.255</v>
      </c>
      <c r="F67" s="54">
        <f t="shared" si="0"/>
        <v>0</v>
      </c>
      <c r="G67" s="54">
        <f t="shared" si="1"/>
        <v>0</v>
      </c>
      <c r="H67" s="54">
        <f t="shared" si="2"/>
        <v>0</v>
      </c>
      <c r="I67" s="54">
        <f t="shared" si="3"/>
        <v>0</v>
      </c>
      <c r="J67" s="8">
        <f t="shared" si="4"/>
        <v>0</v>
      </c>
      <c r="K67" s="8">
        <f t="shared" si="5"/>
        <v>0</v>
      </c>
      <c r="L67" s="17">
        <f t="shared" si="6"/>
        <v>0</v>
      </c>
      <c r="M67" s="45"/>
      <c r="N67" s="59"/>
      <c r="O67" s="59"/>
      <c r="P67" s="59"/>
      <c r="Q67" s="59"/>
      <c r="R67" s="59"/>
      <c r="S67" s="59"/>
      <c r="T67" s="59"/>
      <c r="U67" s="59"/>
      <c r="V67" s="59"/>
      <c r="W67" s="59"/>
      <c r="X67" s="60"/>
      <c r="Y67" s="60"/>
      <c r="Z67" s="18">
        <f t="shared" si="7"/>
        <v>0</v>
      </c>
      <c r="AA67" s="67">
        <f t="shared" si="8"/>
        <v>0</v>
      </c>
      <c r="AB67" t="str">
        <f t="shared" si="9"/>
        <v/>
      </c>
    </row>
    <row r="68" spans="1:28" ht="15.75" thickBot="1" x14ac:dyDescent="0.3">
      <c r="A68" s="21"/>
      <c r="B68" s="22"/>
      <c r="C68" s="23"/>
      <c r="D68" s="42">
        <v>0</v>
      </c>
      <c r="E68" s="208">
        <v>0.255</v>
      </c>
      <c r="F68" s="54">
        <f t="shared" si="0"/>
        <v>0</v>
      </c>
      <c r="G68" s="54">
        <f t="shared" si="1"/>
        <v>0</v>
      </c>
      <c r="H68" s="54">
        <f t="shared" si="2"/>
        <v>0</v>
      </c>
      <c r="I68" s="54">
        <f t="shared" si="3"/>
        <v>0</v>
      </c>
      <c r="J68" s="8">
        <f t="shared" si="4"/>
        <v>0</v>
      </c>
      <c r="K68" s="8">
        <f t="shared" si="5"/>
        <v>0</v>
      </c>
      <c r="L68" s="17">
        <f t="shared" si="6"/>
        <v>0</v>
      </c>
      <c r="M68" s="45"/>
      <c r="N68" s="59"/>
      <c r="O68" s="59"/>
      <c r="P68" s="59"/>
      <c r="Q68" s="59"/>
      <c r="R68" s="59"/>
      <c r="S68" s="59"/>
      <c r="T68" s="59"/>
      <c r="U68" s="59"/>
      <c r="V68" s="59"/>
      <c r="W68" s="59"/>
      <c r="X68" s="60"/>
      <c r="Y68" s="60"/>
      <c r="Z68" s="18">
        <f t="shared" si="7"/>
        <v>0</v>
      </c>
      <c r="AA68" s="67">
        <f t="shared" si="8"/>
        <v>0</v>
      </c>
      <c r="AB68" t="str">
        <f t="shared" si="9"/>
        <v/>
      </c>
    </row>
    <row r="69" spans="1:28" ht="15.75" thickBot="1" x14ac:dyDescent="0.3">
      <c r="A69" s="21"/>
      <c r="B69" s="22"/>
      <c r="C69" s="23"/>
      <c r="D69" s="42">
        <v>0</v>
      </c>
      <c r="E69" s="208">
        <v>0.255</v>
      </c>
      <c r="F69" s="54">
        <f t="shared" si="0"/>
        <v>0</v>
      </c>
      <c r="G69" s="54">
        <f t="shared" si="1"/>
        <v>0</v>
      </c>
      <c r="H69" s="54">
        <f t="shared" si="2"/>
        <v>0</v>
      </c>
      <c r="I69" s="54">
        <f t="shared" si="3"/>
        <v>0</v>
      </c>
      <c r="J69" s="8">
        <f t="shared" si="4"/>
        <v>0</v>
      </c>
      <c r="K69" s="8">
        <f t="shared" si="5"/>
        <v>0</v>
      </c>
      <c r="L69" s="17">
        <f t="shared" si="6"/>
        <v>0</v>
      </c>
      <c r="M69" s="45"/>
      <c r="N69" s="59"/>
      <c r="O69" s="59"/>
      <c r="P69" s="59"/>
      <c r="Q69" s="59"/>
      <c r="R69" s="59"/>
      <c r="S69" s="59"/>
      <c r="T69" s="59"/>
      <c r="U69" s="59"/>
      <c r="V69" s="59"/>
      <c r="W69" s="59"/>
      <c r="X69" s="60"/>
      <c r="Y69" s="60"/>
      <c r="Z69" s="18">
        <f t="shared" si="7"/>
        <v>0</v>
      </c>
      <c r="AA69" s="67">
        <f t="shared" si="8"/>
        <v>0</v>
      </c>
      <c r="AB69" t="str">
        <f t="shared" si="9"/>
        <v/>
      </c>
    </row>
    <row r="70" spans="1:28" ht="15.75" thickBot="1" x14ac:dyDescent="0.3">
      <c r="A70" s="21"/>
      <c r="B70" s="22"/>
      <c r="C70" s="23"/>
      <c r="D70" s="42">
        <v>0</v>
      </c>
      <c r="E70" s="208">
        <v>0.255</v>
      </c>
      <c r="F70" s="54">
        <f t="shared" si="0"/>
        <v>0</v>
      </c>
      <c r="G70" s="54">
        <f t="shared" si="1"/>
        <v>0</v>
      </c>
      <c r="H70" s="54">
        <f t="shared" si="2"/>
        <v>0</v>
      </c>
      <c r="I70" s="54">
        <f t="shared" ref="I70:I133" si="10">IF(AND($D70&gt;0,$E70=$I$4),($D70-($D70/(100%+$I$4)/100%)),0)</f>
        <v>0</v>
      </c>
      <c r="J70" s="8">
        <f t="shared" ref="J70:J133" si="11">IF(AND($D70&gt;0,$E70=$J$4),($D70-($D70/(100%+$J$4)/100%)),0)</f>
        <v>0</v>
      </c>
      <c r="K70" s="8">
        <f t="shared" ref="K70:K133" si="12">IF(AND($D70&gt;0,$E70=$K$4),($D70-($D70/(100%+$K$4)/100%)),0)</f>
        <v>0</v>
      </c>
      <c r="L70" s="17">
        <f t="shared" ref="L70:L133" si="13">D70-(SUM(F70:K70))-SUM(N70:Y70)</f>
        <v>0</v>
      </c>
      <c r="M70" s="45"/>
      <c r="N70" s="59"/>
      <c r="O70" s="59"/>
      <c r="P70" s="59"/>
      <c r="Q70" s="59"/>
      <c r="R70" s="59"/>
      <c r="S70" s="59"/>
      <c r="T70" s="59"/>
      <c r="U70" s="59"/>
      <c r="V70" s="59"/>
      <c r="W70" s="59"/>
      <c r="X70" s="60"/>
      <c r="Y70" s="60"/>
      <c r="Z70" s="18">
        <f t="shared" ref="Z70:Z133" si="14">D70-SUM(F70:K70)</f>
        <v>0</v>
      </c>
      <c r="AA70" s="67">
        <f t="shared" ref="AA70:AA133" si="15">IF(M70&lt;&gt;"",SUM(N70:W70),0)</f>
        <v>0</v>
      </c>
      <c r="AB70" t="str">
        <f t="shared" ref="AB70:AB133" si="16">IF(SUM(N70:Y70)&lt;L70,"Kirjaus kesken",IF(SUM(N70:Y70,F70:K70)&gt;D70,"Kirjauksessa näppäilyvirhe, yhteisumma ei täsmää",IF(L70&gt;0.1,"Kirjaus kesken","")))</f>
        <v/>
      </c>
    </row>
    <row r="71" spans="1:28" ht="15.75" thickBot="1" x14ac:dyDescent="0.3">
      <c r="A71" s="21"/>
      <c r="B71" s="22"/>
      <c r="C71" s="23"/>
      <c r="D71" s="42">
        <v>0</v>
      </c>
      <c r="E71" s="208">
        <v>0.255</v>
      </c>
      <c r="F71" s="54">
        <f t="shared" si="0"/>
        <v>0</v>
      </c>
      <c r="G71" s="54">
        <f t="shared" si="1"/>
        <v>0</v>
      </c>
      <c r="H71" s="54">
        <f t="shared" si="2"/>
        <v>0</v>
      </c>
      <c r="I71" s="54">
        <f t="shared" si="10"/>
        <v>0</v>
      </c>
      <c r="J71" s="8">
        <f t="shared" si="11"/>
        <v>0</v>
      </c>
      <c r="K71" s="8">
        <f t="shared" si="12"/>
        <v>0</v>
      </c>
      <c r="L71" s="17">
        <f t="shared" si="13"/>
        <v>0</v>
      </c>
      <c r="M71" s="45"/>
      <c r="N71" s="59"/>
      <c r="O71" s="59"/>
      <c r="P71" s="59"/>
      <c r="Q71" s="59"/>
      <c r="R71" s="59"/>
      <c r="S71" s="59"/>
      <c r="T71" s="59"/>
      <c r="U71" s="59"/>
      <c r="V71" s="59"/>
      <c r="W71" s="59"/>
      <c r="X71" s="60"/>
      <c r="Y71" s="60"/>
      <c r="Z71" s="18">
        <f t="shared" si="14"/>
        <v>0</v>
      </c>
      <c r="AA71" s="67">
        <f t="shared" si="15"/>
        <v>0</v>
      </c>
      <c r="AB71" t="str">
        <f t="shared" si="16"/>
        <v/>
      </c>
    </row>
    <row r="72" spans="1:28" ht="15.75" thickBot="1" x14ac:dyDescent="0.3">
      <c r="A72" s="21"/>
      <c r="B72" s="22"/>
      <c r="C72" s="23"/>
      <c r="D72" s="42">
        <v>0</v>
      </c>
      <c r="E72" s="208">
        <v>0.255</v>
      </c>
      <c r="F72" s="54">
        <f t="shared" si="0"/>
        <v>0</v>
      </c>
      <c r="G72" s="54">
        <f t="shared" si="1"/>
        <v>0</v>
      </c>
      <c r="H72" s="54">
        <f t="shared" si="2"/>
        <v>0</v>
      </c>
      <c r="I72" s="54">
        <f t="shared" si="10"/>
        <v>0</v>
      </c>
      <c r="J72" s="8">
        <f t="shared" si="11"/>
        <v>0</v>
      </c>
      <c r="K72" s="8">
        <f t="shared" si="12"/>
        <v>0</v>
      </c>
      <c r="L72" s="17">
        <f t="shared" si="13"/>
        <v>0</v>
      </c>
      <c r="M72" s="45"/>
      <c r="N72" s="59"/>
      <c r="O72" s="59"/>
      <c r="P72" s="59"/>
      <c r="Q72" s="59"/>
      <c r="R72" s="59"/>
      <c r="S72" s="59"/>
      <c r="T72" s="59"/>
      <c r="U72" s="59"/>
      <c r="V72" s="59"/>
      <c r="W72" s="59"/>
      <c r="X72" s="60"/>
      <c r="Y72" s="60"/>
      <c r="Z72" s="18">
        <f t="shared" si="14"/>
        <v>0</v>
      </c>
      <c r="AA72" s="67">
        <f t="shared" si="15"/>
        <v>0</v>
      </c>
      <c r="AB72" t="str">
        <f t="shared" si="16"/>
        <v/>
      </c>
    </row>
    <row r="73" spans="1:28" ht="15.75" thickBot="1" x14ac:dyDescent="0.3">
      <c r="A73" s="21"/>
      <c r="B73" s="22"/>
      <c r="C73" s="23"/>
      <c r="D73" s="42">
        <v>0</v>
      </c>
      <c r="E73" s="208">
        <v>0.255</v>
      </c>
      <c r="F73" s="54">
        <f t="shared" si="0"/>
        <v>0</v>
      </c>
      <c r="G73" s="54">
        <f t="shared" si="1"/>
        <v>0</v>
      </c>
      <c r="H73" s="54">
        <f t="shared" si="2"/>
        <v>0</v>
      </c>
      <c r="I73" s="54">
        <f t="shared" si="10"/>
        <v>0</v>
      </c>
      <c r="J73" s="8">
        <f t="shared" si="11"/>
        <v>0</v>
      </c>
      <c r="K73" s="8">
        <f t="shared" si="12"/>
        <v>0</v>
      </c>
      <c r="L73" s="17">
        <f t="shared" si="13"/>
        <v>0</v>
      </c>
      <c r="M73" s="45"/>
      <c r="N73" s="59"/>
      <c r="O73" s="59"/>
      <c r="P73" s="59"/>
      <c r="Q73" s="59"/>
      <c r="R73" s="59"/>
      <c r="S73" s="59"/>
      <c r="T73" s="59"/>
      <c r="U73" s="59"/>
      <c r="V73" s="59"/>
      <c r="W73" s="59"/>
      <c r="X73" s="60"/>
      <c r="Y73" s="60"/>
      <c r="Z73" s="18">
        <f t="shared" si="14"/>
        <v>0</v>
      </c>
      <c r="AA73" s="67">
        <f t="shared" si="15"/>
        <v>0</v>
      </c>
      <c r="AB73" t="str">
        <f t="shared" si="16"/>
        <v/>
      </c>
    </row>
    <row r="74" spans="1:28" ht="15.75" thickBot="1" x14ac:dyDescent="0.3">
      <c r="A74" s="21"/>
      <c r="B74" s="22"/>
      <c r="C74" s="23"/>
      <c r="D74" s="42">
        <v>0</v>
      </c>
      <c r="E74" s="208">
        <v>0.255</v>
      </c>
      <c r="F74" s="54">
        <f t="shared" si="0"/>
        <v>0</v>
      </c>
      <c r="G74" s="54">
        <f t="shared" si="1"/>
        <v>0</v>
      </c>
      <c r="H74" s="54">
        <f t="shared" si="2"/>
        <v>0</v>
      </c>
      <c r="I74" s="54">
        <f t="shared" si="10"/>
        <v>0</v>
      </c>
      <c r="J74" s="8">
        <f t="shared" si="11"/>
        <v>0</v>
      </c>
      <c r="K74" s="8">
        <f t="shared" si="12"/>
        <v>0</v>
      </c>
      <c r="L74" s="17">
        <f t="shared" si="13"/>
        <v>0</v>
      </c>
      <c r="M74" s="45"/>
      <c r="N74" s="59"/>
      <c r="O74" s="59"/>
      <c r="P74" s="59"/>
      <c r="Q74" s="59"/>
      <c r="R74" s="59"/>
      <c r="S74" s="59"/>
      <c r="T74" s="59"/>
      <c r="U74" s="59"/>
      <c r="V74" s="59"/>
      <c r="W74" s="59"/>
      <c r="X74" s="60"/>
      <c r="Y74" s="60"/>
      <c r="Z74" s="18">
        <f t="shared" si="14"/>
        <v>0</v>
      </c>
      <c r="AA74" s="67">
        <f t="shared" si="15"/>
        <v>0</v>
      </c>
      <c r="AB74" t="str">
        <f t="shared" si="16"/>
        <v/>
      </c>
    </row>
    <row r="75" spans="1:28" ht="15.75" thickBot="1" x14ac:dyDescent="0.3">
      <c r="A75" s="21"/>
      <c r="B75" s="22"/>
      <c r="C75" s="23"/>
      <c r="D75" s="42">
        <v>0</v>
      </c>
      <c r="E75" s="208">
        <v>0.255</v>
      </c>
      <c r="F75" s="54">
        <f t="shared" si="0"/>
        <v>0</v>
      </c>
      <c r="G75" s="54">
        <f t="shared" si="1"/>
        <v>0</v>
      </c>
      <c r="H75" s="54">
        <f t="shared" si="2"/>
        <v>0</v>
      </c>
      <c r="I75" s="54">
        <f t="shared" si="10"/>
        <v>0</v>
      </c>
      <c r="J75" s="8">
        <f t="shared" si="11"/>
        <v>0</v>
      </c>
      <c r="K75" s="8">
        <f t="shared" si="12"/>
        <v>0</v>
      </c>
      <c r="L75" s="17">
        <f t="shared" si="13"/>
        <v>0</v>
      </c>
      <c r="M75" s="45"/>
      <c r="N75" s="59"/>
      <c r="O75" s="59"/>
      <c r="P75" s="59"/>
      <c r="Q75" s="59"/>
      <c r="R75" s="59"/>
      <c r="S75" s="59"/>
      <c r="T75" s="59"/>
      <c r="U75" s="59"/>
      <c r="V75" s="59"/>
      <c r="W75" s="59"/>
      <c r="X75" s="60"/>
      <c r="Y75" s="60"/>
      <c r="Z75" s="18">
        <f t="shared" si="14"/>
        <v>0</v>
      </c>
      <c r="AA75" s="67">
        <f t="shared" si="15"/>
        <v>0</v>
      </c>
      <c r="AB75" t="str">
        <f t="shared" si="16"/>
        <v/>
      </c>
    </row>
    <row r="76" spans="1:28" ht="15.75" thickBot="1" x14ac:dyDescent="0.3">
      <c r="A76" s="21"/>
      <c r="B76" s="22"/>
      <c r="C76" s="23"/>
      <c r="D76" s="42">
        <v>0</v>
      </c>
      <c r="E76" s="208">
        <v>0.255</v>
      </c>
      <c r="F76" s="54">
        <f t="shared" si="0"/>
        <v>0</v>
      </c>
      <c r="G76" s="54">
        <f t="shared" si="1"/>
        <v>0</v>
      </c>
      <c r="H76" s="54">
        <f t="shared" si="2"/>
        <v>0</v>
      </c>
      <c r="I76" s="54">
        <f t="shared" si="10"/>
        <v>0</v>
      </c>
      <c r="J76" s="8">
        <f t="shared" si="11"/>
        <v>0</v>
      </c>
      <c r="K76" s="8">
        <f t="shared" si="12"/>
        <v>0</v>
      </c>
      <c r="L76" s="17">
        <f t="shared" si="13"/>
        <v>0</v>
      </c>
      <c r="M76" s="45"/>
      <c r="N76" s="59"/>
      <c r="O76" s="59"/>
      <c r="P76" s="59"/>
      <c r="Q76" s="59"/>
      <c r="R76" s="59"/>
      <c r="S76" s="59"/>
      <c r="T76" s="59"/>
      <c r="U76" s="59"/>
      <c r="V76" s="59"/>
      <c r="W76" s="59"/>
      <c r="X76" s="60"/>
      <c r="Y76" s="60"/>
      <c r="Z76" s="18">
        <f t="shared" si="14"/>
        <v>0</v>
      </c>
      <c r="AA76" s="67">
        <f t="shared" si="15"/>
        <v>0</v>
      </c>
      <c r="AB76" t="str">
        <f t="shared" si="16"/>
        <v/>
      </c>
    </row>
    <row r="77" spans="1:28" ht="15.75" thickBot="1" x14ac:dyDescent="0.3">
      <c r="A77" s="21"/>
      <c r="B77" s="22"/>
      <c r="C77" s="23"/>
      <c r="D77" s="42">
        <v>0</v>
      </c>
      <c r="E77" s="208">
        <v>0.255</v>
      </c>
      <c r="F77" s="54">
        <f t="shared" si="0"/>
        <v>0</v>
      </c>
      <c r="G77" s="54">
        <f t="shared" si="1"/>
        <v>0</v>
      </c>
      <c r="H77" s="54">
        <f t="shared" si="2"/>
        <v>0</v>
      </c>
      <c r="I77" s="54">
        <f t="shared" si="10"/>
        <v>0</v>
      </c>
      <c r="J77" s="8">
        <f t="shared" si="11"/>
        <v>0</v>
      </c>
      <c r="K77" s="8">
        <f t="shared" si="12"/>
        <v>0</v>
      </c>
      <c r="L77" s="17">
        <f t="shared" si="13"/>
        <v>0</v>
      </c>
      <c r="M77" s="45"/>
      <c r="N77" s="59"/>
      <c r="O77" s="59"/>
      <c r="P77" s="59"/>
      <c r="Q77" s="59"/>
      <c r="R77" s="59"/>
      <c r="S77" s="59"/>
      <c r="T77" s="59"/>
      <c r="U77" s="59"/>
      <c r="V77" s="59"/>
      <c r="W77" s="59"/>
      <c r="X77" s="60"/>
      <c r="Y77" s="60"/>
      <c r="Z77" s="18">
        <f t="shared" si="14"/>
        <v>0</v>
      </c>
      <c r="AA77" s="67">
        <f t="shared" si="15"/>
        <v>0</v>
      </c>
      <c r="AB77" t="str">
        <f t="shared" si="16"/>
        <v/>
      </c>
    </row>
    <row r="78" spans="1:28" ht="15.75" thickBot="1" x14ac:dyDescent="0.3">
      <c r="A78" s="21"/>
      <c r="B78" s="22"/>
      <c r="C78" s="23"/>
      <c r="D78" s="42">
        <v>0</v>
      </c>
      <c r="E78" s="208">
        <v>0.255</v>
      </c>
      <c r="F78" s="54">
        <f t="shared" si="0"/>
        <v>0</v>
      </c>
      <c r="G78" s="54">
        <f t="shared" si="1"/>
        <v>0</v>
      </c>
      <c r="H78" s="54">
        <f t="shared" si="2"/>
        <v>0</v>
      </c>
      <c r="I78" s="54">
        <f t="shared" si="10"/>
        <v>0</v>
      </c>
      <c r="J78" s="8">
        <f t="shared" si="11"/>
        <v>0</v>
      </c>
      <c r="K78" s="8">
        <f t="shared" si="12"/>
        <v>0</v>
      </c>
      <c r="L78" s="17">
        <f t="shared" si="13"/>
        <v>0</v>
      </c>
      <c r="M78" s="45"/>
      <c r="N78" s="59"/>
      <c r="O78" s="59"/>
      <c r="P78" s="59"/>
      <c r="Q78" s="59"/>
      <c r="R78" s="59"/>
      <c r="S78" s="59"/>
      <c r="T78" s="59"/>
      <c r="U78" s="59"/>
      <c r="V78" s="59"/>
      <c r="W78" s="59"/>
      <c r="X78" s="60"/>
      <c r="Y78" s="60"/>
      <c r="Z78" s="18">
        <f t="shared" si="14"/>
        <v>0</v>
      </c>
      <c r="AA78" s="67">
        <f t="shared" si="15"/>
        <v>0</v>
      </c>
      <c r="AB78" t="str">
        <f t="shared" si="16"/>
        <v/>
      </c>
    </row>
    <row r="79" spans="1:28" ht="15.75" thickBot="1" x14ac:dyDescent="0.3">
      <c r="A79" s="21"/>
      <c r="B79" s="22"/>
      <c r="C79" s="23"/>
      <c r="D79" s="42">
        <v>0</v>
      </c>
      <c r="E79" s="208">
        <v>0.255</v>
      </c>
      <c r="F79" s="54">
        <f t="shared" si="0"/>
        <v>0</v>
      </c>
      <c r="G79" s="54">
        <f t="shared" si="1"/>
        <v>0</v>
      </c>
      <c r="H79" s="54">
        <f t="shared" si="2"/>
        <v>0</v>
      </c>
      <c r="I79" s="54">
        <f t="shared" si="10"/>
        <v>0</v>
      </c>
      <c r="J79" s="8">
        <f t="shared" si="11"/>
        <v>0</v>
      </c>
      <c r="K79" s="8">
        <f t="shared" si="12"/>
        <v>0</v>
      </c>
      <c r="L79" s="17">
        <f t="shared" si="13"/>
        <v>0</v>
      </c>
      <c r="M79" s="45"/>
      <c r="N79" s="59"/>
      <c r="O79" s="59"/>
      <c r="P79" s="59"/>
      <c r="Q79" s="59"/>
      <c r="R79" s="59"/>
      <c r="S79" s="59"/>
      <c r="T79" s="59"/>
      <c r="U79" s="59"/>
      <c r="V79" s="59"/>
      <c r="W79" s="59"/>
      <c r="X79" s="60"/>
      <c r="Y79" s="60"/>
      <c r="Z79" s="18">
        <f t="shared" si="14"/>
        <v>0</v>
      </c>
      <c r="AA79" s="67">
        <f t="shared" si="15"/>
        <v>0</v>
      </c>
      <c r="AB79" t="str">
        <f t="shared" si="16"/>
        <v/>
      </c>
    </row>
    <row r="80" spans="1:28" ht="15.75" thickBot="1" x14ac:dyDescent="0.3">
      <c r="A80" s="21"/>
      <c r="B80" s="22"/>
      <c r="C80" s="23"/>
      <c r="D80" s="42">
        <v>0</v>
      </c>
      <c r="E80" s="208">
        <v>0.255</v>
      </c>
      <c r="F80" s="54">
        <f t="shared" si="0"/>
        <v>0</v>
      </c>
      <c r="G80" s="54">
        <f t="shared" si="1"/>
        <v>0</v>
      </c>
      <c r="H80" s="54">
        <f t="shared" si="2"/>
        <v>0</v>
      </c>
      <c r="I80" s="54">
        <f t="shared" si="10"/>
        <v>0</v>
      </c>
      <c r="J80" s="8">
        <f t="shared" si="11"/>
        <v>0</v>
      </c>
      <c r="K80" s="8">
        <f t="shared" si="12"/>
        <v>0</v>
      </c>
      <c r="L80" s="17">
        <f t="shared" si="13"/>
        <v>0</v>
      </c>
      <c r="M80" s="45"/>
      <c r="N80" s="59"/>
      <c r="O80" s="59"/>
      <c r="P80" s="59"/>
      <c r="Q80" s="59"/>
      <c r="R80" s="59"/>
      <c r="S80" s="59"/>
      <c r="T80" s="59"/>
      <c r="U80" s="59"/>
      <c r="V80" s="59"/>
      <c r="W80" s="59"/>
      <c r="X80" s="60"/>
      <c r="Y80" s="60"/>
      <c r="Z80" s="18">
        <f t="shared" si="14"/>
        <v>0</v>
      </c>
      <c r="AA80" s="67">
        <f t="shared" si="15"/>
        <v>0</v>
      </c>
      <c r="AB80" t="str">
        <f t="shared" si="16"/>
        <v/>
      </c>
    </row>
    <row r="81" spans="1:28" ht="15.75" thickBot="1" x14ac:dyDescent="0.3">
      <c r="A81" s="21"/>
      <c r="B81" s="22"/>
      <c r="C81" s="23"/>
      <c r="D81" s="42">
        <v>0</v>
      </c>
      <c r="E81" s="208">
        <v>0.255</v>
      </c>
      <c r="F81" s="54">
        <f t="shared" si="0"/>
        <v>0</v>
      </c>
      <c r="G81" s="54">
        <f t="shared" si="1"/>
        <v>0</v>
      </c>
      <c r="H81" s="54">
        <f t="shared" si="2"/>
        <v>0</v>
      </c>
      <c r="I81" s="54">
        <f t="shared" si="10"/>
        <v>0</v>
      </c>
      <c r="J81" s="8">
        <f t="shared" si="11"/>
        <v>0</v>
      </c>
      <c r="K81" s="8">
        <f t="shared" si="12"/>
        <v>0</v>
      </c>
      <c r="L81" s="17">
        <f t="shared" si="13"/>
        <v>0</v>
      </c>
      <c r="M81" s="45"/>
      <c r="N81" s="59"/>
      <c r="O81" s="59"/>
      <c r="P81" s="59"/>
      <c r="Q81" s="59"/>
      <c r="R81" s="59"/>
      <c r="S81" s="59"/>
      <c r="T81" s="59"/>
      <c r="U81" s="59"/>
      <c r="V81" s="59"/>
      <c r="W81" s="59"/>
      <c r="X81" s="60"/>
      <c r="Y81" s="60"/>
      <c r="Z81" s="18">
        <f t="shared" si="14"/>
        <v>0</v>
      </c>
      <c r="AA81" s="67">
        <f t="shared" si="15"/>
        <v>0</v>
      </c>
      <c r="AB81" t="str">
        <f t="shared" si="16"/>
        <v/>
      </c>
    </row>
    <row r="82" spans="1:28" ht="15.75" thickBot="1" x14ac:dyDescent="0.3">
      <c r="A82" s="21"/>
      <c r="B82" s="22"/>
      <c r="C82" s="23"/>
      <c r="D82" s="42">
        <v>0</v>
      </c>
      <c r="E82" s="208">
        <v>0.255</v>
      </c>
      <c r="F82" s="54">
        <f t="shared" si="0"/>
        <v>0</v>
      </c>
      <c r="G82" s="54">
        <f t="shared" si="1"/>
        <v>0</v>
      </c>
      <c r="H82" s="54">
        <f t="shared" si="2"/>
        <v>0</v>
      </c>
      <c r="I82" s="54">
        <f t="shared" si="10"/>
        <v>0</v>
      </c>
      <c r="J82" s="8">
        <f t="shared" si="11"/>
        <v>0</v>
      </c>
      <c r="K82" s="8">
        <f t="shared" si="12"/>
        <v>0</v>
      </c>
      <c r="L82" s="17">
        <f t="shared" si="13"/>
        <v>0</v>
      </c>
      <c r="M82" s="45"/>
      <c r="N82" s="59"/>
      <c r="O82" s="59"/>
      <c r="P82" s="59"/>
      <c r="Q82" s="59"/>
      <c r="R82" s="59"/>
      <c r="S82" s="59"/>
      <c r="T82" s="59"/>
      <c r="U82" s="59"/>
      <c r="V82" s="59"/>
      <c r="W82" s="59"/>
      <c r="X82" s="60"/>
      <c r="Y82" s="60"/>
      <c r="Z82" s="18">
        <f t="shared" si="14"/>
        <v>0</v>
      </c>
      <c r="AA82" s="67">
        <f t="shared" si="15"/>
        <v>0</v>
      </c>
      <c r="AB82" t="str">
        <f t="shared" si="16"/>
        <v/>
      </c>
    </row>
    <row r="83" spans="1:28" ht="15.75" thickBot="1" x14ac:dyDescent="0.3">
      <c r="A83" s="21"/>
      <c r="B83" s="22"/>
      <c r="C83" s="23"/>
      <c r="D83" s="42">
        <v>0</v>
      </c>
      <c r="E83" s="208">
        <v>0.255</v>
      </c>
      <c r="F83" s="54">
        <f t="shared" si="0"/>
        <v>0</v>
      </c>
      <c r="G83" s="54">
        <f t="shared" si="1"/>
        <v>0</v>
      </c>
      <c r="H83" s="54">
        <f t="shared" si="2"/>
        <v>0</v>
      </c>
      <c r="I83" s="54">
        <f t="shared" si="10"/>
        <v>0</v>
      </c>
      <c r="J83" s="8">
        <f t="shared" si="11"/>
        <v>0</v>
      </c>
      <c r="K83" s="8">
        <f t="shared" si="12"/>
        <v>0</v>
      </c>
      <c r="L83" s="17">
        <f t="shared" si="13"/>
        <v>0</v>
      </c>
      <c r="M83" s="45"/>
      <c r="N83" s="59"/>
      <c r="O83" s="59"/>
      <c r="P83" s="59"/>
      <c r="Q83" s="59"/>
      <c r="R83" s="59"/>
      <c r="S83" s="59"/>
      <c r="T83" s="59"/>
      <c r="U83" s="59"/>
      <c r="V83" s="59"/>
      <c r="W83" s="59"/>
      <c r="X83" s="60"/>
      <c r="Y83" s="60"/>
      <c r="Z83" s="18">
        <f t="shared" si="14"/>
        <v>0</v>
      </c>
      <c r="AA83" s="67">
        <f t="shared" si="15"/>
        <v>0</v>
      </c>
      <c r="AB83" t="str">
        <f t="shared" si="16"/>
        <v/>
      </c>
    </row>
    <row r="84" spans="1:28" ht="15.75" thickBot="1" x14ac:dyDescent="0.3">
      <c r="A84" s="21"/>
      <c r="B84" s="22"/>
      <c r="C84" s="23"/>
      <c r="D84" s="42">
        <v>0</v>
      </c>
      <c r="E84" s="208">
        <v>0.255</v>
      </c>
      <c r="F84" s="54">
        <f t="shared" si="0"/>
        <v>0</v>
      </c>
      <c r="G84" s="54">
        <f t="shared" si="1"/>
        <v>0</v>
      </c>
      <c r="H84" s="54">
        <f t="shared" si="2"/>
        <v>0</v>
      </c>
      <c r="I84" s="54">
        <f t="shared" si="10"/>
        <v>0</v>
      </c>
      <c r="J84" s="8">
        <f t="shared" si="11"/>
        <v>0</v>
      </c>
      <c r="K84" s="8">
        <f t="shared" si="12"/>
        <v>0</v>
      </c>
      <c r="L84" s="17">
        <f t="shared" si="13"/>
        <v>0</v>
      </c>
      <c r="M84" s="45"/>
      <c r="N84" s="59"/>
      <c r="O84" s="59"/>
      <c r="P84" s="59"/>
      <c r="Q84" s="59"/>
      <c r="R84" s="59"/>
      <c r="S84" s="59"/>
      <c r="T84" s="59"/>
      <c r="U84" s="59"/>
      <c r="V84" s="59"/>
      <c r="W84" s="59"/>
      <c r="X84" s="60"/>
      <c r="Y84" s="60"/>
      <c r="Z84" s="18">
        <f t="shared" si="14"/>
        <v>0</v>
      </c>
      <c r="AA84" s="67">
        <f t="shared" si="15"/>
        <v>0</v>
      </c>
      <c r="AB84" t="str">
        <f t="shared" si="16"/>
        <v/>
      </c>
    </row>
    <row r="85" spans="1:28" ht="15.75" thickBot="1" x14ac:dyDescent="0.3">
      <c r="A85" s="21"/>
      <c r="B85" s="22"/>
      <c r="C85" s="23"/>
      <c r="D85" s="42">
        <v>0</v>
      </c>
      <c r="E85" s="208">
        <v>0.255</v>
      </c>
      <c r="F85" s="54">
        <f t="shared" si="0"/>
        <v>0</v>
      </c>
      <c r="G85" s="54">
        <f t="shared" si="1"/>
        <v>0</v>
      </c>
      <c r="H85" s="54">
        <f t="shared" si="2"/>
        <v>0</v>
      </c>
      <c r="I85" s="54">
        <f t="shared" si="10"/>
        <v>0</v>
      </c>
      <c r="J85" s="8">
        <f t="shared" si="11"/>
        <v>0</v>
      </c>
      <c r="K85" s="8">
        <f t="shared" si="12"/>
        <v>0</v>
      </c>
      <c r="L85" s="17">
        <f t="shared" si="13"/>
        <v>0</v>
      </c>
      <c r="M85" s="45"/>
      <c r="N85" s="59"/>
      <c r="O85" s="59"/>
      <c r="P85" s="59"/>
      <c r="Q85" s="59"/>
      <c r="R85" s="59"/>
      <c r="S85" s="59"/>
      <c r="T85" s="59"/>
      <c r="U85" s="59"/>
      <c r="V85" s="59"/>
      <c r="W85" s="59"/>
      <c r="X85" s="60"/>
      <c r="Y85" s="60"/>
      <c r="Z85" s="18">
        <f t="shared" si="14"/>
        <v>0</v>
      </c>
      <c r="AA85" s="67">
        <f t="shared" si="15"/>
        <v>0</v>
      </c>
      <c r="AB85" t="str">
        <f t="shared" si="16"/>
        <v/>
      </c>
    </row>
    <row r="86" spans="1:28" ht="15.75" thickBot="1" x14ac:dyDescent="0.3">
      <c r="A86" s="21"/>
      <c r="B86" s="22"/>
      <c r="C86" s="23"/>
      <c r="D86" s="42">
        <v>0</v>
      </c>
      <c r="E86" s="208">
        <v>0.255</v>
      </c>
      <c r="F86" s="54">
        <f t="shared" si="0"/>
        <v>0</v>
      </c>
      <c r="G86" s="54">
        <f t="shared" si="1"/>
        <v>0</v>
      </c>
      <c r="H86" s="54">
        <f t="shared" si="2"/>
        <v>0</v>
      </c>
      <c r="I86" s="54">
        <f t="shared" si="10"/>
        <v>0</v>
      </c>
      <c r="J86" s="8">
        <f t="shared" si="11"/>
        <v>0</v>
      </c>
      <c r="K86" s="8">
        <f t="shared" si="12"/>
        <v>0</v>
      </c>
      <c r="L86" s="17">
        <f t="shared" si="13"/>
        <v>0</v>
      </c>
      <c r="M86" s="45"/>
      <c r="N86" s="59"/>
      <c r="O86" s="59"/>
      <c r="P86" s="59"/>
      <c r="Q86" s="59"/>
      <c r="R86" s="59"/>
      <c r="S86" s="59"/>
      <c r="T86" s="59"/>
      <c r="U86" s="59"/>
      <c r="V86" s="59"/>
      <c r="W86" s="59"/>
      <c r="X86" s="60"/>
      <c r="Y86" s="60"/>
      <c r="Z86" s="18">
        <f t="shared" si="14"/>
        <v>0</v>
      </c>
      <c r="AA86" s="67">
        <f t="shared" si="15"/>
        <v>0</v>
      </c>
      <c r="AB86" t="str">
        <f t="shared" si="16"/>
        <v/>
      </c>
    </row>
    <row r="87" spans="1:28" ht="15.75" thickBot="1" x14ac:dyDescent="0.3">
      <c r="A87" s="21"/>
      <c r="B87" s="22"/>
      <c r="C87" s="23"/>
      <c r="D87" s="42">
        <v>0</v>
      </c>
      <c r="E87" s="208">
        <v>0.255</v>
      </c>
      <c r="F87" s="54">
        <f t="shared" si="0"/>
        <v>0</v>
      </c>
      <c r="G87" s="54">
        <f t="shared" si="1"/>
        <v>0</v>
      </c>
      <c r="H87" s="54">
        <f t="shared" si="2"/>
        <v>0</v>
      </c>
      <c r="I87" s="54">
        <f t="shared" si="10"/>
        <v>0</v>
      </c>
      <c r="J87" s="8">
        <f t="shared" si="11"/>
        <v>0</v>
      </c>
      <c r="K87" s="8">
        <f t="shared" si="12"/>
        <v>0</v>
      </c>
      <c r="L87" s="17">
        <f t="shared" si="13"/>
        <v>0</v>
      </c>
      <c r="M87" s="45"/>
      <c r="N87" s="59"/>
      <c r="O87" s="59"/>
      <c r="P87" s="59"/>
      <c r="Q87" s="59"/>
      <c r="R87" s="59"/>
      <c r="S87" s="59"/>
      <c r="T87" s="59"/>
      <c r="U87" s="59"/>
      <c r="V87" s="59"/>
      <c r="W87" s="59"/>
      <c r="X87" s="60"/>
      <c r="Y87" s="60"/>
      <c r="Z87" s="18">
        <f t="shared" si="14"/>
        <v>0</v>
      </c>
      <c r="AA87" s="67">
        <f t="shared" si="15"/>
        <v>0</v>
      </c>
      <c r="AB87" t="str">
        <f t="shared" si="16"/>
        <v/>
      </c>
    </row>
    <row r="88" spans="1:28" ht="15.75" thickBot="1" x14ac:dyDescent="0.3">
      <c r="A88" s="21"/>
      <c r="B88" s="22"/>
      <c r="C88" s="23"/>
      <c r="D88" s="42">
        <v>0</v>
      </c>
      <c r="E88" s="208">
        <v>0.255</v>
      </c>
      <c r="F88" s="54">
        <f t="shared" si="0"/>
        <v>0</v>
      </c>
      <c r="G88" s="54">
        <f t="shared" si="1"/>
        <v>0</v>
      </c>
      <c r="H88" s="54">
        <f t="shared" si="2"/>
        <v>0</v>
      </c>
      <c r="I88" s="54">
        <f t="shared" si="10"/>
        <v>0</v>
      </c>
      <c r="J88" s="8">
        <f t="shared" si="11"/>
        <v>0</v>
      </c>
      <c r="K88" s="8">
        <f t="shared" si="12"/>
        <v>0</v>
      </c>
      <c r="L88" s="17">
        <f t="shared" si="13"/>
        <v>0</v>
      </c>
      <c r="M88" s="45"/>
      <c r="N88" s="59"/>
      <c r="O88" s="59"/>
      <c r="P88" s="59"/>
      <c r="Q88" s="59"/>
      <c r="R88" s="59"/>
      <c r="S88" s="59"/>
      <c r="T88" s="59"/>
      <c r="U88" s="59"/>
      <c r="V88" s="59"/>
      <c r="W88" s="59"/>
      <c r="X88" s="60"/>
      <c r="Y88" s="60"/>
      <c r="Z88" s="18">
        <f t="shared" si="14"/>
        <v>0</v>
      </c>
      <c r="AA88" s="67">
        <f t="shared" si="15"/>
        <v>0</v>
      </c>
      <c r="AB88" t="str">
        <f t="shared" si="16"/>
        <v/>
      </c>
    </row>
    <row r="89" spans="1:28" ht="15.75" thickBot="1" x14ac:dyDescent="0.3">
      <c r="A89" s="21"/>
      <c r="B89" s="22"/>
      <c r="C89" s="23"/>
      <c r="D89" s="42">
        <v>0</v>
      </c>
      <c r="E89" s="208">
        <v>0.255</v>
      </c>
      <c r="F89" s="54">
        <f t="shared" si="0"/>
        <v>0</v>
      </c>
      <c r="G89" s="54">
        <f t="shared" si="1"/>
        <v>0</v>
      </c>
      <c r="H89" s="54">
        <f t="shared" si="2"/>
        <v>0</v>
      </c>
      <c r="I89" s="54">
        <f t="shared" si="10"/>
        <v>0</v>
      </c>
      <c r="J89" s="8">
        <f t="shared" si="11"/>
        <v>0</v>
      </c>
      <c r="K89" s="8">
        <f t="shared" si="12"/>
        <v>0</v>
      </c>
      <c r="L89" s="17">
        <f t="shared" si="13"/>
        <v>0</v>
      </c>
      <c r="M89" s="45"/>
      <c r="N89" s="59"/>
      <c r="O89" s="59"/>
      <c r="P89" s="59"/>
      <c r="Q89" s="59"/>
      <c r="R89" s="59"/>
      <c r="S89" s="59"/>
      <c r="T89" s="59"/>
      <c r="U89" s="59"/>
      <c r="V89" s="59"/>
      <c r="W89" s="59"/>
      <c r="X89" s="60"/>
      <c r="Y89" s="60"/>
      <c r="Z89" s="18">
        <f t="shared" si="14"/>
        <v>0</v>
      </c>
      <c r="AA89" s="67">
        <f t="shared" si="15"/>
        <v>0</v>
      </c>
      <c r="AB89" t="str">
        <f t="shared" si="16"/>
        <v/>
      </c>
    </row>
    <row r="90" spans="1:28" ht="15.75" thickBot="1" x14ac:dyDescent="0.3">
      <c r="A90" s="21"/>
      <c r="B90" s="22"/>
      <c r="C90" s="23"/>
      <c r="D90" s="42">
        <v>0</v>
      </c>
      <c r="E90" s="208">
        <v>0.255</v>
      </c>
      <c r="F90" s="54">
        <f t="shared" si="0"/>
        <v>0</v>
      </c>
      <c r="G90" s="54">
        <f t="shared" si="1"/>
        <v>0</v>
      </c>
      <c r="H90" s="54">
        <f t="shared" si="2"/>
        <v>0</v>
      </c>
      <c r="I90" s="54">
        <f t="shared" si="10"/>
        <v>0</v>
      </c>
      <c r="J90" s="8">
        <f t="shared" si="11"/>
        <v>0</v>
      </c>
      <c r="K90" s="8">
        <f t="shared" si="12"/>
        <v>0</v>
      </c>
      <c r="L90" s="17">
        <f t="shared" si="13"/>
        <v>0</v>
      </c>
      <c r="M90" s="45"/>
      <c r="N90" s="59"/>
      <c r="O90" s="59"/>
      <c r="P90" s="59"/>
      <c r="Q90" s="59"/>
      <c r="R90" s="59"/>
      <c r="S90" s="59"/>
      <c r="T90" s="59"/>
      <c r="U90" s="59"/>
      <c r="V90" s="59"/>
      <c r="W90" s="59"/>
      <c r="X90" s="60"/>
      <c r="Y90" s="60"/>
      <c r="Z90" s="18">
        <f t="shared" si="14"/>
        <v>0</v>
      </c>
      <c r="AA90" s="67">
        <f t="shared" si="15"/>
        <v>0</v>
      </c>
      <c r="AB90" t="str">
        <f t="shared" si="16"/>
        <v/>
      </c>
    </row>
    <row r="91" spans="1:28" ht="15.75" thickBot="1" x14ac:dyDescent="0.3">
      <c r="A91" s="21"/>
      <c r="B91" s="22"/>
      <c r="C91" s="23"/>
      <c r="D91" s="42">
        <v>0</v>
      </c>
      <c r="E91" s="208">
        <v>0.255</v>
      </c>
      <c r="F91" s="54">
        <f t="shared" si="0"/>
        <v>0</v>
      </c>
      <c r="G91" s="54">
        <f t="shared" si="1"/>
        <v>0</v>
      </c>
      <c r="H91" s="54">
        <f t="shared" si="2"/>
        <v>0</v>
      </c>
      <c r="I91" s="54">
        <f t="shared" si="10"/>
        <v>0</v>
      </c>
      <c r="J91" s="8">
        <f t="shared" si="11"/>
        <v>0</v>
      </c>
      <c r="K91" s="8">
        <f t="shared" si="12"/>
        <v>0</v>
      </c>
      <c r="L91" s="17">
        <f t="shared" si="13"/>
        <v>0</v>
      </c>
      <c r="M91" s="45"/>
      <c r="N91" s="59"/>
      <c r="O91" s="59"/>
      <c r="P91" s="59"/>
      <c r="Q91" s="59"/>
      <c r="R91" s="59"/>
      <c r="S91" s="59"/>
      <c r="T91" s="59"/>
      <c r="U91" s="59"/>
      <c r="V91" s="59"/>
      <c r="W91" s="59"/>
      <c r="X91" s="60"/>
      <c r="Y91" s="60"/>
      <c r="Z91" s="18">
        <f t="shared" si="14"/>
        <v>0</v>
      </c>
      <c r="AA91" s="67">
        <f t="shared" si="15"/>
        <v>0</v>
      </c>
      <c r="AB91" t="str">
        <f t="shared" si="16"/>
        <v/>
      </c>
    </row>
    <row r="92" spans="1:28" ht="15.75" thickBot="1" x14ac:dyDescent="0.3">
      <c r="A92" s="21"/>
      <c r="B92" s="22"/>
      <c r="C92" s="23"/>
      <c r="D92" s="42">
        <v>0</v>
      </c>
      <c r="E92" s="208">
        <v>0.255</v>
      </c>
      <c r="F92" s="54">
        <f t="shared" si="0"/>
        <v>0</v>
      </c>
      <c r="G92" s="54">
        <f t="shared" si="1"/>
        <v>0</v>
      </c>
      <c r="H92" s="54">
        <f t="shared" si="2"/>
        <v>0</v>
      </c>
      <c r="I92" s="54">
        <f t="shared" si="10"/>
        <v>0</v>
      </c>
      <c r="J92" s="8">
        <f t="shared" si="11"/>
        <v>0</v>
      </c>
      <c r="K92" s="8">
        <f t="shared" si="12"/>
        <v>0</v>
      </c>
      <c r="L92" s="17">
        <f t="shared" si="13"/>
        <v>0</v>
      </c>
      <c r="M92" s="45"/>
      <c r="N92" s="59"/>
      <c r="O92" s="59"/>
      <c r="P92" s="59"/>
      <c r="Q92" s="59"/>
      <c r="R92" s="59"/>
      <c r="S92" s="59"/>
      <c r="T92" s="59"/>
      <c r="U92" s="59"/>
      <c r="V92" s="59"/>
      <c r="W92" s="59"/>
      <c r="X92" s="60"/>
      <c r="Y92" s="60"/>
      <c r="Z92" s="18">
        <f t="shared" si="14"/>
        <v>0</v>
      </c>
      <c r="AA92" s="67">
        <f t="shared" si="15"/>
        <v>0</v>
      </c>
      <c r="AB92" t="str">
        <f t="shared" si="16"/>
        <v/>
      </c>
    </row>
    <row r="93" spans="1:28" ht="15.75" thickBot="1" x14ac:dyDescent="0.3">
      <c r="A93" s="21"/>
      <c r="B93" s="22"/>
      <c r="C93" s="23"/>
      <c r="D93" s="42">
        <v>0</v>
      </c>
      <c r="E93" s="208">
        <v>0.255</v>
      </c>
      <c r="F93" s="54">
        <f t="shared" si="0"/>
        <v>0</v>
      </c>
      <c r="G93" s="54">
        <f t="shared" si="1"/>
        <v>0</v>
      </c>
      <c r="H93" s="54">
        <f t="shared" si="2"/>
        <v>0</v>
      </c>
      <c r="I93" s="54">
        <f t="shared" si="10"/>
        <v>0</v>
      </c>
      <c r="J93" s="8">
        <f t="shared" si="11"/>
        <v>0</v>
      </c>
      <c r="K93" s="8">
        <f t="shared" si="12"/>
        <v>0</v>
      </c>
      <c r="L93" s="17">
        <f t="shared" si="13"/>
        <v>0</v>
      </c>
      <c r="M93" s="45"/>
      <c r="N93" s="59"/>
      <c r="O93" s="59"/>
      <c r="P93" s="59"/>
      <c r="Q93" s="59"/>
      <c r="R93" s="59"/>
      <c r="S93" s="59"/>
      <c r="T93" s="59"/>
      <c r="U93" s="59"/>
      <c r="V93" s="59"/>
      <c r="W93" s="59"/>
      <c r="X93" s="60"/>
      <c r="Y93" s="60"/>
      <c r="Z93" s="18">
        <f t="shared" si="14"/>
        <v>0</v>
      </c>
      <c r="AA93" s="67">
        <f t="shared" si="15"/>
        <v>0</v>
      </c>
      <c r="AB93" t="str">
        <f t="shared" si="16"/>
        <v/>
      </c>
    </row>
    <row r="94" spans="1:28" ht="15.75" thickBot="1" x14ac:dyDescent="0.3">
      <c r="A94" s="21"/>
      <c r="B94" s="22"/>
      <c r="C94" s="23"/>
      <c r="D94" s="42">
        <v>0</v>
      </c>
      <c r="E94" s="208">
        <v>0.255</v>
      </c>
      <c r="F94" s="54">
        <f t="shared" si="0"/>
        <v>0</v>
      </c>
      <c r="G94" s="54">
        <f t="shared" si="1"/>
        <v>0</v>
      </c>
      <c r="H94" s="54">
        <f t="shared" si="2"/>
        <v>0</v>
      </c>
      <c r="I94" s="54">
        <f t="shared" si="10"/>
        <v>0</v>
      </c>
      <c r="J94" s="8">
        <f t="shared" si="11"/>
        <v>0</v>
      </c>
      <c r="K94" s="8">
        <f t="shared" si="12"/>
        <v>0</v>
      </c>
      <c r="L94" s="17">
        <f t="shared" si="13"/>
        <v>0</v>
      </c>
      <c r="M94" s="45"/>
      <c r="N94" s="59"/>
      <c r="O94" s="59"/>
      <c r="P94" s="59"/>
      <c r="Q94" s="59"/>
      <c r="R94" s="59"/>
      <c r="S94" s="59"/>
      <c r="T94" s="59"/>
      <c r="U94" s="59"/>
      <c r="V94" s="59"/>
      <c r="W94" s="59"/>
      <c r="X94" s="60"/>
      <c r="Y94" s="60"/>
      <c r="Z94" s="18">
        <f t="shared" si="14"/>
        <v>0</v>
      </c>
      <c r="AA94" s="67">
        <f t="shared" si="15"/>
        <v>0</v>
      </c>
      <c r="AB94" t="str">
        <f t="shared" si="16"/>
        <v/>
      </c>
    </row>
    <row r="95" spans="1:28" ht="15.75" thickBot="1" x14ac:dyDescent="0.3">
      <c r="A95" s="21"/>
      <c r="B95" s="22"/>
      <c r="C95" s="23"/>
      <c r="D95" s="42">
        <v>0</v>
      </c>
      <c r="E95" s="208">
        <v>0.255</v>
      </c>
      <c r="F95" s="54">
        <f t="shared" si="0"/>
        <v>0</v>
      </c>
      <c r="G95" s="54">
        <f t="shared" si="1"/>
        <v>0</v>
      </c>
      <c r="H95" s="54">
        <f t="shared" si="2"/>
        <v>0</v>
      </c>
      <c r="I95" s="54">
        <f t="shared" si="10"/>
        <v>0</v>
      </c>
      <c r="J95" s="8">
        <f t="shared" si="11"/>
        <v>0</v>
      </c>
      <c r="K95" s="8">
        <f t="shared" si="12"/>
        <v>0</v>
      </c>
      <c r="L95" s="17">
        <f t="shared" si="13"/>
        <v>0</v>
      </c>
      <c r="M95" s="45"/>
      <c r="N95" s="59"/>
      <c r="O95" s="59"/>
      <c r="P95" s="59"/>
      <c r="Q95" s="59"/>
      <c r="R95" s="59"/>
      <c r="S95" s="59"/>
      <c r="T95" s="59"/>
      <c r="U95" s="59"/>
      <c r="V95" s="59"/>
      <c r="W95" s="59"/>
      <c r="X95" s="60"/>
      <c r="Y95" s="60"/>
      <c r="Z95" s="18">
        <f t="shared" si="14"/>
        <v>0</v>
      </c>
      <c r="AA95" s="67">
        <f t="shared" si="15"/>
        <v>0</v>
      </c>
      <c r="AB95" t="str">
        <f t="shared" si="16"/>
        <v/>
      </c>
    </row>
    <row r="96" spans="1:28" ht="15.75" thickBot="1" x14ac:dyDescent="0.3">
      <c r="A96" s="21"/>
      <c r="B96" s="22"/>
      <c r="C96" s="23"/>
      <c r="D96" s="42">
        <v>0</v>
      </c>
      <c r="E96" s="208">
        <v>0.255</v>
      </c>
      <c r="F96" s="54">
        <f t="shared" si="0"/>
        <v>0</v>
      </c>
      <c r="G96" s="54">
        <f t="shared" si="1"/>
        <v>0</v>
      </c>
      <c r="H96" s="54">
        <f t="shared" si="2"/>
        <v>0</v>
      </c>
      <c r="I96" s="54">
        <f t="shared" si="10"/>
        <v>0</v>
      </c>
      <c r="J96" s="8">
        <f t="shared" si="11"/>
        <v>0</v>
      </c>
      <c r="K96" s="8">
        <f t="shared" si="12"/>
        <v>0</v>
      </c>
      <c r="L96" s="17">
        <f t="shared" si="13"/>
        <v>0</v>
      </c>
      <c r="M96" s="45"/>
      <c r="N96" s="59"/>
      <c r="O96" s="59"/>
      <c r="P96" s="59"/>
      <c r="Q96" s="59"/>
      <c r="R96" s="59"/>
      <c r="S96" s="59"/>
      <c r="T96" s="59"/>
      <c r="U96" s="59"/>
      <c r="V96" s="59"/>
      <c r="W96" s="59"/>
      <c r="X96" s="60"/>
      <c r="Y96" s="60"/>
      <c r="Z96" s="18">
        <f t="shared" si="14"/>
        <v>0</v>
      </c>
      <c r="AA96" s="67">
        <f t="shared" si="15"/>
        <v>0</v>
      </c>
      <c r="AB96" t="str">
        <f t="shared" si="16"/>
        <v/>
      </c>
    </row>
    <row r="97" spans="1:28" ht="15.75" thickBot="1" x14ac:dyDescent="0.3">
      <c r="A97" s="21"/>
      <c r="B97" s="22"/>
      <c r="C97" s="23"/>
      <c r="D97" s="42">
        <v>0</v>
      </c>
      <c r="E97" s="208">
        <v>0.255</v>
      </c>
      <c r="F97" s="54">
        <f t="shared" si="0"/>
        <v>0</v>
      </c>
      <c r="G97" s="54">
        <f t="shared" si="1"/>
        <v>0</v>
      </c>
      <c r="H97" s="54">
        <f t="shared" si="2"/>
        <v>0</v>
      </c>
      <c r="I97" s="54">
        <f t="shared" si="10"/>
        <v>0</v>
      </c>
      <c r="J97" s="8">
        <f t="shared" si="11"/>
        <v>0</v>
      </c>
      <c r="K97" s="8">
        <f t="shared" si="12"/>
        <v>0</v>
      </c>
      <c r="L97" s="17">
        <f t="shared" si="13"/>
        <v>0</v>
      </c>
      <c r="M97" s="45"/>
      <c r="N97" s="59"/>
      <c r="O97" s="59"/>
      <c r="P97" s="59"/>
      <c r="Q97" s="59"/>
      <c r="R97" s="59"/>
      <c r="S97" s="59"/>
      <c r="T97" s="59"/>
      <c r="U97" s="59"/>
      <c r="V97" s="59"/>
      <c r="W97" s="59"/>
      <c r="X97" s="60"/>
      <c r="Y97" s="60"/>
      <c r="Z97" s="18">
        <f t="shared" si="14"/>
        <v>0</v>
      </c>
      <c r="AA97" s="67">
        <f t="shared" si="15"/>
        <v>0</v>
      </c>
      <c r="AB97" t="str">
        <f t="shared" si="16"/>
        <v/>
      </c>
    </row>
    <row r="98" spans="1:28" ht="15.75" thickBot="1" x14ac:dyDescent="0.3">
      <c r="A98" s="21"/>
      <c r="B98" s="22"/>
      <c r="C98" s="23"/>
      <c r="D98" s="42">
        <v>0</v>
      </c>
      <c r="E98" s="208">
        <v>0.255</v>
      </c>
      <c r="F98" s="54">
        <f t="shared" si="0"/>
        <v>0</v>
      </c>
      <c r="G98" s="54">
        <f t="shared" si="1"/>
        <v>0</v>
      </c>
      <c r="H98" s="54">
        <f t="shared" si="2"/>
        <v>0</v>
      </c>
      <c r="I98" s="54">
        <f t="shared" si="10"/>
        <v>0</v>
      </c>
      <c r="J98" s="8">
        <f t="shared" si="11"/>
        <v>0</v>
      </c>
      <c r="K98" s="8">
        <f t="shared" si="12"/>
        <v>0</v>
      </c>
      <c r="L98" s="17">
        <f t="shared" si="13"/>
        <v>0</v>
      </c>
      <c r="M98" s="45"/>
      <c r="N98" s="59"/>
      <c r="O98" s="59"/>
      <c r="P98" s="59"/>
      <c r="Q98" s="59"/>
      <c r="R98" s="59"/>
      <c r="S98" s="59"/>
      <c r="T98" s="59"/>
      <c r="U98" s="59"/>
      <c r="V98" s="59"/>
      <c r="W98" s="59"/>
      <c r="X98" s="60"/>
      <c r="Y98" s="60"/>
      <c r="Z98" s="18">
        <f t="shared" si="14"/>
        <v>0</v>
      </c>
      <c r="AA98" s="67">
        <f t="shared" si="15"/>
        <v>0</v>
      </c>
      <c r="AB98" t="str">
        <f t="shared" si="16"/>
        <v/>
      </c>
    </row>
    <row r="99" spans="1:28" ht="15.75" thickBot="1" x14ac:dyDescent="0.3">
      <c r="A99" s="21"/>
      <c r="B99" s="22"/>
      <c r="C99" s="23"/>
      <c r="D99" s="42">
        <v>0</v>
      </c>
      <c r="E99" s="208">
        <v>0.255</v>
      </c>
      <c r="F99" s="54">
        <f t="shared" si="0"/>
        <v>0</v>
      </c>
      <c r="G99" s="54">
        <f t="shared" si="1"/>
        <v>0</v>
      </c>
      <c r="H99" s="54">
        <f t="shared" si="2"/>
        <v>0</v>
      </c>
      <c r="I99" s="54">
        <f t="shared" si="10"/>
        <v>0</v>
      </c>
      <c r="J99" s="8">
        <f t="shared" si="11"/>
        <v>0</v>
      </c>
      <c r="K99" s="8">
        <f t="shared" si="12"/>
        <v>0</v>
      </c>
      <c r="L99" s="17">
        <f t="shared" si="13"/>
        <v>0</v>
      </c>
      <c r="M99" s="45"/>
      <c r="N99" s="59"/>
      <c r="O99" s="59"/>
      <c r="P99" s="59"/>
      <c r="Q99" s="59"/>
      <c r="R99" s="59"/>
      <c r="S99" s="59"/>
      <c r="T99" s="59"/>
      <c r="U99" s="59"/>
      <c r="V99" s="59"/>
      <c r="W99" s="59"/>
      <c r="X99" s="60"/>
      <c r="Y99" s="60"/>
      <c r="Z99" s="18">
        <f t="shared" si="14"/>
        <v>0</v>
      </c>
      <c r="AA99" s="67">
        <f t="shared" si="15"/>
        <v>0</v>
      </c>
      <c r="AB99" t="str">
        <f t="shared" si="16"/>
        <v/>
      </c>
    </row>
    <row r="100" spans="1:28" ht="15.75" thickBot="1" x14ac:dyDescent="0.3">
      <c r="A100" s="21"/>
      <c r="B100" s="22"/>
      <c r="C100" s="23"/>
      <c r="D100" s="42">
        <v>0</v>
      </c>
      <c r="E100" s="208">
        <v>0.255</v>
      </c>
      <c r="F100" s="54">
        <f t="shared" si="0"/>
        <v>0</v>
      </c>
      <c r="G100" s="54">
        <f t="shared" si="1"/>
        <v>0</v>
      </c>
      <c r="H100" s="54">
        <f t="shared" si="2"/>
        <v>0</v>
      </c>
      <c r="I100" s="54">
        <f t="shared" si="10"/>
        <v>0</v>
      </c>
      <c r="J100" s="8">
        <f t="shared" si="11"/>
        <v>0</v>
      </c>
      <c r="K100" s="8">
        <f t="shared" si="12"/>
        <v>0</v>
      </c>
      <c r="L100" s="17">
        <f t="shared" si="13"/>
        <v>0</v>
      </c>
      <c r="M100" s="45"/>
      <c r="N100" s="59"/>
      <c r="O100" s="59"/>
      <c r="P100" s="59"/>
      <c r="Q100" s="59"/>
      <c r="R100" s="59"/>
      <c r="S100" s="59"/>
      <c r="T100" s="59"/>
      <c r="U100" s="59"/>
      <c r="V100" s="59"/>
      <c r="W100" s="59"/>
      <c r="X100" s="60"/>
      <c r="Y100" s="60"/>
      <c r="Z100" s="18">
        <f t="shared" si="14"/>
        <v>0</v>
      </c>
      <c r="AA100" s="67">
        <f t="shared" si="15"/>
        <v>0</v>
      </c>
      <c r="AB100" t="str">
        <f t="shared" si="16"/>
        <v/>
      </c>
    </row>
    <row r="101" spans="1:28" ht="15.75" thickBot="1" x14ac:dyDescent="0.3">
      <c r="A101" s="21"/>
      <c r="B101" s="22"/>
      <c r="C101" s="23"/>
      <c r="D101" s="42">
        <v>0</v>
      </c>
      <c r="E101" s="208">
        <v>0.255</v>
      </c>
      <c r="F101" s="54">
        <f t="shared" si="0"/>
        <v>0</v>
      </c>
      <c r="G101" s="54">
        <f t="shared" si="1"/>
        <v>0</v>
      </c>
      <c r="H101" s="54">
        <f t="shared" si="2"/>
        <v>0</v>
      </c>
      <c r="I101" s="54">
        <f t="shared" si="10"/>
        <v>0</v>
      </c>
      <c r="J101" s="8">
        <f t="shared" si="11"/>
        <v>0</v>
      </c>
      <c r="K101" s="8">
        <f t="shared" si="12"/>
        <v>0</v>
      </c>
      <c r="L101" s="17">
        <f t="shared" si="13"/>
        <v>0</v>
      </c>
      <c r="M101" s="45"/>
      <c r="N101" s="59"/>
      <c r="O101" s="59"/>
      <c r="P101" s="59"/>
      <c r="Q101" s="59"/>
      <c r="R101" s="59"/>
      <c r="S101" s="59"/>
      <c r="T101" s="59"/>
      <c r="U101" s="59"/>
      <c r="V101" s="59"/>
      <c r="W101" s="59"/>
      <c r="X101" s="60"/>
      <c r="Y101" s="60"/>
      <c r="Z101" s="18">
        <f t="shared" si="14"/>
        <v>0</v>
      </c>
      <c r="AA101" s="67">
        <f t="shared" si="15"/>
        <v>0</v>
      </c>
      <c r="AB101" t="str">
        <f t="shared" si="16"/>
        <v/>
      </c>
    </row>
    <row r="102" spans="1:28" ht="15.75" thickBot="1" x14ac:dyDescent="0.3">
      <c r="A102" s="21"/>
      <c r="B102" s="22"/>
      <c r="C102" s="23"/>
      <c r="D102" s="42">
        <v>0</v>
      </c>
      <c r="E102" s="208">
        <v>0.255</v>
      </c>
      <c r="F102" s="54">
        <f t="shared" si="0"/>
        <v>0</v>
      </c>
      <c r="G102" s="54">
        <f t="shared" si="1"/>
        <v>0</v>
      </c>
      <c r="H102" s="54">
        <f t="shared" si="2"/>
        <v>0</v>
      </c>
      <c r="I102" s="54">
        <f t="shared" si="10"/>
        <v>0</v>
      </c>
      <c r="J102" s="8">
        <f t="shared" si="11"/>
        <v>0</v>
      </c>
      <c r="K102" s="8">
        <f t="shared" si="12"/>
        <v>0</v>
      </c>
      <c r="L102" s="17">
        <f t="shared" si="13"/>
        <v>0</v>
      </c>
      <c r="M102" s="45"/>
      <c r="N102" s="59"/>
      <c r="O102" s="59"/>
      <c r="P102" s="59"/>
      <c r="Q102" s="59"/>
      <c r="R102" s="59"/>
      <c r="S102" s="59"/>
      <c r="T102" s="59"/>
      <c r="U102" s="59"/>
      <c r="V102" s="59"/>
      <c r="W102" s="59"/>
      <c r="X102" s="60"/>
      <c r="Y102" s="60"/>
      <c r="Z102" s="18">
        <f t="shared" si="14"/>
        <v>0</v>
      </c>
      <c r="AA102" s="67">
        <f t="shared" si="15"/>
        <v>0</v>
      </c>
      <c r="AB102" t="str">
        <f t="shared" si="16"/>
        <v/>
      </c>
    </row>
    <row r="103" spans="1:28" ht="15.75" thickBot="1" x14ac:dyDescent="0.3">
      <c r="A103" s="21"/>
      <c r="B103" s="22"/>
      <c r="C103" s="23"/>
      <c r="D103" s="42">
        <v>0</v>
      </c>
      <c r="E103" s="208">
        <v>0.255</v>
      </c>
      <c r="F103" s="54">
        <f t="shared" si="0"/>
        <v>0</v>
      </c>
      <c r="G103" s="54">
        <f t="shared" si="1"/>
        <v>0</v>
      </c>
      <c r="H103" s="54">
        <f t="shared" si="2"/>
        <v>0</v>
      </c>
      <c r="I103" s="54">
        <f t="shared" si="10"/>
        <v>0</v>
      </c>
      <c r="J103" s="8">
        <f t="shared" si="11"/>
        <v>0</v>
      </c>
      <c r="K103" s="8">
        <f t="shared" si="12"/>
        <v>0</v>
      </c>
      <c r="L103" s="17">
        <f t="shared" si="13"/>
        <v>0</v>
      </c>
      <c r="M103" s="45"/>
      <c r="N103" s="59"/>
      <c r="O103" s="59"/>
      <c r="P103" s="59"/>
      <c r="Q103" s="59"/>
      <c r="R103" s="59"/>
      <c r="S103" s="59"/>
      <c r="T103" s="59"/>
      <c r="U103" s="59"/>
      <c r="V103" s="59"/>
      <c r="W103" s="59"/>
      <c r="X103" s="60"/>
      <c r="Y103" s="60"/>
      <c r="Z103" s="18">
        <f t="shared" si="14"/>
        <v>0</v>
      </c>
      <c r="AA103" s="67">
        <f t="shared" si="15"/>
        <v>0</v>
      </c>
      <c r="AB103" t="str">
        <f t="shared" si="16"/>
        <v/>
      </c>
    </row>
    <row r="104" spans="1:28" ht="15.75" thickBot="1" x14ac:dyDescent="0.3">
      <c r="A104" s="21"/>
      <c r="B104" s="22"/>
      <c r="C104" s="23"/>
      <c r="D104" s="42">
        <v>0</v>
      </c>
      <c r="E104" s="208">
        <v>0.255</v>
      </c>
      <c r="F104" s="54">
        <f t="shared" si="0"/>
        <v>0</v>
      </c>
      <c r="G104" s="54">
        <f t="shared" si="1"/>
        <v>0</v>
      </c>
      <c r="H104" s="54">
        <f t="shared" si="2"/>
        <v>0</v>
      </c>
      <c r="I104" s="54">
        <f t="shared" si="10"/>
        <v>0</v>
      </c>
      <c r="J104" s="8">
        <f t="shared" si="11"/>
        <v>0</v>
      </c>
      <c r="K104" s="8">
        <f t="shared" si="12"/>
        <v>0</v>
      </c>
      <c r="L104" s="17">
        <f t="shared" si="13"/>
        <v>0</v>
      </c>
      <c r="M104" s="45"/>
      <c r="N104" s="59"/>
      <c r="O104" s="59"/>
      <c r="P104" s="59"/>
      <c r="Q104" s="59"/>
      <c r="R104" s="59"/>
      <c r="S104" s="59"/>
      <c r="T104" s="59"/>
      <c r="U104" s="59"/>
      <c r="V104" s="59"/>
      <c r="W104" s="59"/>
      <c r="X104" s="60"/>
      <c r="Y104" s="60"/>
      <c r="Z104" s="18">
        <f t="shared" si="14"/>
        <v>0</v>
      </c>
      <c r="AA104" s="67">
        <f t="shared" si="15"/>
        <v>0</v>
      </c>
      <c r="AB104" t="str">
        <f t="shared" si="16"/>
        <v/>
      </c>
    </row>
    <row r="105" spans="1:28" ht="15.75" thickBot="1" x14ac:dyDescent="0.3">
      <c r="A105" s="21"/>
      <c r="B105" s="22"/>
      <c r="C105" s="23"/>
      <c r="D105" s="42">
        <v>0</v>
      </c>
      <c r="E105" s="208">
        <v>0.255</v>
      </c>
      <c r="F105" s="54">
        <f t="shared" si="0"/>
        <v>0</v>
      </c>
      <c r="G105" s="54">
        <f t="shared" si="1"/>
        <v>0</v>
      </c>
      <c r="H105" s="54">
        <f t="shared" si="2"/>
        <v>0</v>
      </c>
      <c r="I105" s="54">
        <f t="shared" si="10"/>
        <v>0</v>
      </c>
      <c r="J105" s="8">
        <f t="shared" si="11"/>
        <v>0</v>
      </c>
      <c r="K105" s="8">
        <f t="shared" si="12"/>
        <v>0</v>
      </c>
      <c r="L105" s="17">
        <f t="shared" si="13"/>
        <v>0</v>
      </c>
      <c r="M105" s="45"/>
      <c r="N105" s="59"/>
      <c r="O105" s="59"/>
      <c r="P105" s="59"/>
      <c r="Q105" s="59"/>
      <c r="R105" s="59"/>
      <c r="S105" s="59"/>
      <c r="T105" s="59"/>
      <c r="U105" s="59"/>
      <c r="V105" s="59"/>
      <c r="W105" s="59"/>
      <c r="X105" s="60"/>
      <c r="Y105" s="60"/>
      <c r="Z105" s="18">
        <f t="shared" si="14"/>
        <v>0</v>
      </c>
      <c r="AA105" s="67">
        <f t="shared" si="15"/>
        <v>0</v>
      </c>
      <c r="AB105" t="str">
        <f t="shared" si="16"/>
        <v/>
      </c>
    </row>
    <row r="106" spans="1:28" ht="15.75" thickBot="1" x14ac:dyDescent="0.3">
      <c r="A106" s="21"/>
      <c r="B106" s="22"/>
      <c r="C106" s="23"/>
      <c r="D106" s="42">
        <v>0</v>
      </c>
      <c r="E106" s="208">
        <v>0.255</v>
      </c>
      <c r="F106" s="54">
        <f t="shared" si="0"/>
        <v>0</v>
      </c>
      <c r="G106" s="54">
        <f t="shared" si="1"/>
        <v>0</v>
      </c>
      <c r="H106" s="54">
        <f t="shared" si="2"/>
        <v>0</v>
      </c>
      <c r="I106" s="54">
        <f t="shared" si="10"/>
        <v>0</v>
      </c>
      <c r="J106" s="8">
        <f t="shared" si="11"/>
        <v>0</v>
      </c>
      <c r="K106" s="8">
        <f t="shared" si="12"/>
        <v>0</v>
      </c>
      <c r="L106" s="17">
        <f t="shared" si="13"/>
        <v>0</v>
      </c>
      <c r="M106" s="45"/>
      <c r="N106" s="59"/>
      <c r="O106" s="59"/>
      <c r="P106" s="59"/>
      <c r="Q106" s="59"/>
      <c r="R106" s="59"/>
      <c r="S106" s="59"/>
      <c r="T106" s="59"/>
      <c r="U106" s="59"/>
      <c r="V106" s="59"/>
      <c r="W106" s="59"/>
      <c r="X106" s="60"/>
      <c r="Y106" s="60"/>
      <c r="Z106" s="18">
        <f t="shared" si="14"/>
        <v>0</v>
      </c>
      <c r="AA106" s="67">
        <f t="shared" si="15"/>
        <v>0</v>
      </c>
      <c r="AB106" t="str">
        <f t="shared" si="16"/>
        <v/>
      </c>
    </row>
    <row r="107" spans="1:28" ht="15.75" thickBot="1" x14ac:dyDescent="0.3">
      <c r="A107" s="21"/>
      <c r="B107" s="22"/>
      <c r="C107" s="23"/>
      <c r="D107" s="42">
        <v>0</v>
      </c>
      <c r="E107" s="208">
        <v>0.255</v>
      </c>
      <c r="F107" s="54">
        <f t="shared" si="0"/>
        <v>0</v>
      </c>
      <c r="G107" s="54">
        <f t="shared" si="1"/>
        <v>0</v>
      </c>
      <c r="H107" s="54">
        <f t="shared" si="2"/>
        <v>0</v>
      </c>
      <c r="I107" s="54">
        <f t="shared" si="10"/>
        <v>0</v>
      </c>
      <c r="J107" s="8">
        <f t="shared" si="11"/>
        <v>0</v>
      </c>
      <c r="K107" s="8">
        <f t="shared" si="12"/>
        <v>0</v>
      </c>
      <c r="L107" s="17">
        <f t="shared" si="13"/>
        <v>0</v>
      </c>
      <c r="M107" s="45"/>
      <c r="N107" s="59"/>
      <c r="O107" s="59"/>
      <c r="P107" s="59"/>
      <c r="Q107" s="59"/>
      <c r="R107" s="59"/>
      <c r="S107" s="59"/>
      <c r="T107" s="59"/>
      <c r="U107" s="59"/>
      <c r="V107" s="59"/>
      <c r="W107" s="59"/>
      <c r="X107" s="60"/>
      <c r="Y107" s="60"/>
      <c r="Z107" s="18">
        <f t="shared" si="14"/>
        <v>0</v>
      </c>
      <c r="AA107" s="67">
        <f t="shared" si="15"/>
        <v>0</v>
      </c>
      <c r="AB107" t="str">
        <f t="shared" si="16"/>
        <v/>
      </c>
    </row>
    <row r="108" spans="1:28" ht="15.75" thickBot="1" x14ac:dyDescent="0.3">
      <c r="A108" s="21"/>
      <c r="B108" s="22"/>
      <c r="C108" s="23"/>
      <c r="D108" s="42">
        <v>0</v>
      </c>
      <c r="E108" s="208">
        <v>0.255</v>
      </c>
      <c r="F108" s="54">
        <f t="shared" si="0"/>
        <v>0</v>
      </c>
      <c r="G108" s="54">
        <f t="shared" si="1"/>
        <v>0</v>
      </c>
      <c r="H108" s="54">
        <f t="shared" si="2"/>
        <v>0</v>
      </c>
      <c r="I108" s="54">
        <f t="shared" si="10"/>
        <v>0</v>
      </c>
      <c r="J108" s="8">
        <f t="shared" si="11"/>
        <v>0</v>
      </c>
      <c r="K108" s="8">
        <f t="shared" si="12"/>
        <v>0</v>
      </c>
      <c r="L108" s="17">
        <f t="shared" si="13"/>
        <v>0</v>
      </c>
      <c r="M108" s="45"/>
      <c r="N108" s="59"/>
      <c r="O108" s="59"/>
      <c r="P108" s="59"/>
      <c r="Q108" s="59"/>
      <c r="R108" s="59"/>
      <c r="S108" s="59"/>
      <c r="T108" s="59"/>
      <c r="U108" s="59"/>
      <c r="V108" s="59"/>
      <c r="W108" s="59"/>
      <c r="X108" s="60"/>
      <c r="Y108" s="60"/>
      <c r="Z108" s="18">
        <f t="shared" si="14"/>
        <v>0</v>
      </c>
      <c r="AA108" s="67">
        <f t="shared" si="15"/>
        <v>0</v>
      </c>
      <c r="AB108" t="str">
        <f t="shared" si="16"/>
        <v/>
      </c>
    </row>
    <row r="109" spans="1:28" ht="15.75" thickBot="1" x14ac:dyDescent="0.3">
      <c r="A109" s="21"/>
      <c r="B109" s="22"/>
      <c r="C109" s="23"/>
      <c r="D109" s="42">
        <v>0</v>
      </c>
      <c r="E109" s="208">
        <v>0.255</v>
      </c>
      <c r="F109" s="54">
        <f t="shared" si="0"/>
        <v>0</v>
      </c>
      <c r="G109" s="54">
        <f t="shared" si="1"/>
        <v>0</v>
      </c>
      <c r="H109" s="54">
        <f t="shared" si="2"/>
        <v>0</v>
      </c>
      <c r="I109" s="54">
        <f t="shared" si="10"/>
        <v>0</v>
      </c>
      <c r="J109" s="8">
        <f t="shared" si="11"/>
        <v>0</v>
      </c>
      <c r="K109" s="8">
        <f t="shared" si="12"/>
        <v>0</v>
      </c>
      <c r="L109" s="17">
        <f t="shared" si="13"/>
        <v>0</v>
      </c>
      <c r="M109" s="45"/>
      <c r="N109" s="59"/>
      <c r="O109" s="59"/>
      <c r="P109" s="59"/>
      <c r="Q109" s="59"/>
      <c r="R109" s="59"/>
      <c r="S109" s="59"/>
      <c r="T109" s="59"/>
      <c r="U109" s="59"/>
      <c r="V109" s="59"/>
      <c r="W109" s="59"/>
      <c r="X109" s="60"/>
      <c r="Y109" s="60"/>
      <c r="Z109" s="18">
        <f t="shared" si="14"/>
        <v>0</v>
      </c>
      <c r="AA109" s="67">
        <f t="shared" si="15"/>
        <v>0</v>
      </c>
      <c r="AB109" t="str">
        <f t="shared" si="16"/>
        <v/>
      </c>
    </row>
    <row r="110" spans="1:28" ht="15.75" thickBot="1" x14ac:dyDescent="0.3">
      <c r="A110" s="21"/>
      <c r="B110" s="22"/>
      <c r="C110" s="23"/>
      <c r="D110" s="42">
        <v>0</v>
      </c>
      <c r="E110" s="208">
        <v>0.255</v>
      </c>
      <c r="F110" s="54">
        <f t="shared" si="0"/>
        <v>0</v>
      </c>
      <c r="G110" s="54">
        <f t="shared" si="1"/>
        <v>0</v>
      </c>
      <c r="H110" s="54">
        <f t="shared" si="2"/>
        <v>0</v>
      </c>
      <c r="I110" s="54">
        <f t="shared" si="10"/>
        <v>0</v>
      </c>
      <c r="J110" s="8">
        <f t="shared" si="11"/>
        <v>0</v>
      </c>
      <c r="K110" s="8">
        <f t="shared" si="12"/>
        <v>0</v>
      </c>
      <c r="L110" s="17">
        <f t="shared" si="13"/>
        <v>0</v>
      </c>
      <c r="M110" s="45"/>
      <c r="N110" s="59"/>
      <c r="O110" s="59"/>
      <c r="P110" s="59"/>
      <c r="Q110" s="59"/>
      <c r="R110" s="59"/>
      <c r="S110" s="59"/>
      <c r="T110" s="59"/>
      <c r="U110" s="59"/>
      <c r="V110" s="59"/>
      <c r="W110" s="59"/>
      <c r="X110" s="60"/>
      <c r="Y110" s="60"/>
      <c r="Z110" s="18">
        <f t="shared" si="14"/>
        <v>0</v>
      </c>
      <c r="AA110" s="67">
        <f t="shared" si="15"/>
        <v>0</v>
      </c>
      <c r="AB110" t="str">
        <f t="shared" si="16"/>
        <v/>
      </c>
    </row>
    <row r="111" spans="1:28" ht="15.75" thickBot="1" x14ac:dyDescent="0.3">
      <c r="A111" s="21"/>
      <c r="B111" s="22"/>
      <c r="C111" s="23"/>
      <c r="D111" s="42">
        <v>0</v>
      </c>
      <c r="E111" s="208">
        <v>0.255</v>
      </c>
      <c r="F111" s="54">
        <f t="shared" si="0"/>
        <v>0</v>
      </c>
      <c r="G111" s="54">
        <f t="shared" si="1"/>
        <v>0</v>
      </c>
      <c r="H111" s="54">
        <f t="shared" si="2"/>
        <v>0</v>
      </c>
      <c r="I111" s="54">
        <f t="shared" si="10"/>
        <v>0</v>
      </c>
      <c r="J111" s="8">
        <f t="shared" si="11"/>
        <v>0</v>
      </c>
      <c r="K111" s="8">
        <f t="shared" si="12"/>
        <v>0</v>
      </c>
      <c r="L111" s="17">
        <f t="shared" si="13"/>
        <v>0</v>
      </c>
      <c r="M111" s="45"/>
      <c r="N111" s="59"/>
      <c r="O111" s="59"/>
      <c r="P111" s="59"/>
      <c r="Q111" s="59"/>
      <c r="R111" s="59"/>
      <c r="S111" s="59"/>
      <c r="T111" s="59"/>
      <c r="U111" s="59"/>
      <c r="V111" s="59"/>
      <c r="W111" s="59"/>
      <c r="X111" s="60"/>
      <c r="Y111" s="60"/>
      <c r="Z111" s="18">
        <f t="shared" si="14"/>
        <v>0</v>
      </c>
      <c r="AA111" s="67">
        <f t="shared" si="15"/>
        <v>0</v>
      </c>
      <c r="AB111" t="str">
        <f t="shared" si="16"/>
        <v/>
      </c>
    </row>
    <row r="112" spans="1:28" ht="15.75" thickBot="1" x14ac:dyDescent="0.3">
      <c r="A112" s="21"/>
      <c r="B112" s="22"/>
      <c r="C112" s="23"/>
      <c r="D112" s="42">
        <v>0</v>
      </c>
      <c r="E112" s="208">
        <v>0.255</v>
      </c>
      <c r="F112" s="54">
        <f t="shared" si="0"/>
        <v>0</v>
      </c>
      <c r="G112" s="54">
        <f t="shared" si="1"/>
        <v>0</v>
      </c>
      <c r="H112" s="54">
        <f t="shared" si="2"/>
        <v>0</v>
      </c>
      <c r="I112" s="54">
        <f t="shared" si="10"/>
        <v>0</v>
      </c>
      <c r="J112" s="8">
        <f t="shared" si="11"/>
        <v>0</v>
      </c>
      <c r="K112" s="8">
        <f t="shared" si="12"/>
        <v>0</v>
      </c>
      <c r="L112" s="17">
        <f t="shared" si="13"/>
        <v>0</v>
      </c>
      <c r="M112" s="45"/>
      <c r="N112" s="59"/>
      <c r="O112" s="59"/>
      <c r="P112" s="59"/>
      <c r="Q112" s="59"/>
      <c r="R112" s="59"/>
      <c r="S112" s="59"/>
      <c r="T112" s="59"/>
      <c r="U112" s="59"/>
      <c r="V112" s="59"/>
      <c r="W112" s="59"/>
      <c r="X112" s="60"/>
      <c r="Y112" s="60"/>
      <c r="Z112" s="18">
        <f t="shared" si="14"/>
        <v>0</v>
      </c>
      <c r="AA112" s="67">
        <f t="shared" si="15"/>
        <v>0</v>
      </c>
      <c r="AB112" t="str">
        <f t="shared" si="16"/>
        <v/>
      </c>
    </row>
    <row r="113" spans="1:28" ht="15.75" thickBot="1" x14ac:dyDescent="0.3">
      <c r="A113" s="21"/>
      <c r="B113" s="22"/>
      <c r="C113" s="23"/>
      <c r="D113" s="42">
        <v>0</v>
      </c>
      <c r="E113" s="208">
        <v>0.255</v>
      </c>
      <c r="F113" s="54">
        <f t="shared" si="0"/>
        <v>0</v>
      </c>
      <c r="G113" s="54">
        <f t="shared" si="1"/>
        <v>0</v>
      </c>
      <c r="H113" s="54">
        <f t="shared" si="2"/>
        <v>0</v>
      </c>
      <c r="I113" s="54">
        <f t="shared" si="10"/>
        <v>0</v>
      </c>
      <c r="J113" s="8">
        <f t="shared" si="11"/>
        <v>0</v>
      </c>
      <c r="K113" s="8">
        <f t="shared" si="12"/>
        <v>0</v>
      </c>
      <c r="L113" s="17">
        <f t="shared" si="13"/>
        <v>0</v>
      </c>
      <c r="M113" s="45"/>
      <c r="N113" s="59"/>
      <c r="O113" s="59"/>
      <c r="P113" s="59"/>
      <c r="Q113" s="59"/>
      <c r="R113" s="59"/>
      <c r="S113" s="59"/>
      <c r="T113" s="59"/>
      <c r="U113" s="59"/>
      <c r="V113" s="59"/>
      <c r="W113" s="59"/>
      <c r="X113" s="60"/>
      <c r="Y113" s="60"/>
      <c r="Z113" s="18">
        <f t="shared" si="14"/>
        <v>0</v>
      </c>
      <c r="AA113" s="67">
        <f t="shared" si="15"/>
        <v>0</v>
      </c>
      <c r="AB113" t="str">
        <f t="shared" si="16"/>
        <v/>
      </c>
    </row>
    <row r="114" spans="1:28" ht="15.75" thickBot="1" x14ac:dyDescent="0.3">
      <c r="A114" s="21"/>
      <c r="B114" s="22"/>
      <c r="C114" s="23"/>
      <c r="D114" s="42">
        <v>0</v>
      </c>
      <c r="E114" s="208">
        <v>0.255</v>
      </c>
      <c r="F114" s="54">
        <f t="shared" si="0"/>
        <v>0</v>
      </c>
      <c r="G114" s="54">
        <f t="shared" si="1"/>
        <v>0</v>
      </c>
      <c r="H114" s="54">
        <f t="shared" si="2"/>
        <v>0</v>
      </c>
      <c r="I114" s="54">
        <f t="shared" si="10"/>
        <v>0</v>
      </c>
      <c r="J114" s="8">
        <f t="shared" si="11"/>
        <v>0</v>
      </c>
      <c r="K114" s="8">
        <f t="shared" si="12"/>
        <v>0</v>
      </c>
      <c r="L114" s="17">
        <f t="shared" si="13"/>
        <v>0</v>
      </c>
      <c r="M114" s="45"/>
      <c r="N114" s="59"/>
      <c r="O114" s="59"/>
      <c r="P114" s="59"/>
      <c r="Q114" s="59"/>
      <c r="R114" s="59"/>
      <c r="S114" s="59"/>
      <c r="T114" s="59"/>
      <c r="U114" s="59"/>
      <c r="V114" s="59"/>
      <c r="W114" s="59"/>
      <c r="X114" s="60"/>
      <c r="Y114" s="60"/>
      <c r="Z114" s="18">
        <f t="shared" si="14"/>
        <v>0</v>
      </c>
      <c r="AA114" s="67">
        <f t="shared" si="15"/>
        <v>0</v>
      </c>
      <c r="AB114" t="str">
        <f t="shared" si="16"/>
        <v/>
      </c>
    </row>
    <row r="115" spans="1:28" ht="15.75" thickBot="1" x14ac:dyDescent="0.3">
      <c r="A115" s="21"/>
      <c r="B115" s="22"/>
      <c r="C115" s="23"/>
      <c r="D115" s="42">
        <v>0</v>
      </c>
      <c r="E115" s="208">
        <v>0.255</v>
      </c>
      <c r="F115" s="54">
        <f t="shared" si="0"/>
        <v>0</v>
      </c>
      <c r="G115" s="54">
        <f t="shared" si="1"/>
        <v>0</v>
      </c>
      <c r="H115" s="54">
        <f t="shared" si="2"/>
        <v>0</v>
      </c>
      <c r="I115" s="54">
        <f t="shared" si="10"/>
        <v>0</v>
      </c>
      <c r="J115" s="8">
        <f t="shared" si="11"/>
        <v>0</v>
      </c>
      <c r="K115" s="8">
        <f t="shared" si="12"/>
        <v>0</v>
      </c>
      <c r="L115" s="17">
        <f t="shared" si="13"/>
        <v>0</v>
      </c>
      <c r="M115" s="45"/>
      <c r="N115" s="59"/>
      <c r="O115" s="59"/>
      <c r="P115" s="59"/>
      <c r="Q115" s="59"/>
      <c r="R115" s="59"/>
      <c r="S115" s="59"/>
      <c r="T115" s="59"/>
      <c r="U115" s="59"/>
      <c r="V115" s="59"/>
      <c r="W115" s="59"/>
      <c r="X115" s="60"/>
      <c r="Y115" s="60"/>
      <c r="Z115" s="18">
        <f t="shared" si="14"/>
        <v>0</v>
      </c>
      <c r="AA115" s="67">
        <f t="shared" si="15"/>
        <v>0</v>
      </c>
      <c r="AB115" t="str">
        <f t="shared" si="16"/>
        <v/>
      </c>
    </row>
    <row r="116" spans="1:28" ht="15.75" thickBot="1" x14ac:dyDescent="0.3">
      <c r="A116" s="21"/>
      <c r="B116" s="22"/>
      <c r="C116" s="23"/>
      <c r="D116" s="42">
        <v>0</v>
      </c>
      <c r="E116" s="208">
        <v>0.255</v>
      </c>
      <c r="F116" s="54">
        <f t="shared" si="0"/>
        <v>0</v>
      </c>
      <c r="G116" s="54">
        <f t="shared" si="1"/>
        <v>0</v>
      </c>
      <c r="H116" s="54">
        <f t="shared" si="2"/>
        <v>0</v>
      </c>
      <c r="I116" s="54">
        <f t="shared" si="10"/>
        <v>0</v>
      </c>
      <c r="J116" s="8">
        <f t="shared" si="11"/>
        <v>0</v>
      </c>
      <c r="K116" s="8">
        <f t="shared" si="12"/>
        <v>0</v>
      </c>
      <c r="L116" s="17">
        <f t="shared" si="13"/>
        <v>0</v>
      </c>
      <c r="M116" s="45"/>
      <c r="N116" s="59"/>
      <c r="O116" s="59"/>
      <c r="P116" s="59"/>
      <c r="Q116" s="59"/>
      <c r="R116" s="59"/>
      <c r="S116" s="59"/>
      <c r="T116" s="59"/>
      <c r="U116" s="59"/>
      <c r="V116" s="59"/>
      <c r="W116" s="59"/>
      <c r="X116" s="60"/>
      <c r="Y116" s="60"/>
      <c r="Z116" s="18">
        <f t="shared" si="14"/>
        <v>0</v>
      </c>
      <c r="AA116" s="67">
        <f t="shared" si="15"/>
        <v>0</v>
      </c>
      <c r="AB116" t="str">
        <f t="shared" si="16"/>
        <v/>
      </c>
    </row>
    <row r="117" spans="1:28" ht="15.75" thickBot="1" x14ac:dyDescent="0.3">
      <c r="A117" s="21"/>
      <c r="B117" s="22"/>
      <c r="C117" s="23"/>
      <c r="D117" s="42">
        <v>0</v>
      </c>
      <c r="E117" s="208">
        <v>0.255</v>
      </c>
      <c r="F117" s="54">
        <f t="shared" si="0"/>
        <v>0</v>
      </c>
      <c r="G117" s="54">
        <f t="shared" si="1"/>
        <v>0</v>
      </c>
      <c r="H117" s="54">
        <f t="shared" si="2"/>
        <v>0</v>
      </c>
      <c r="I117" s="54">
        <f t="shared" si="10"/>
        <v>0</v>
      </c>
      <c r="J117" s="8">
        <f t="shared" si="11"/>
        <v>0</v>
      </c>
      <c r="K117" s="8">
        <f t="shared" si="12"/>
        <v>0</v>
      </c>
      <c r="L117" s="17">
        <f t="shared" si="13"/>
        <v>0</v>
      </c>
      <c r="M117" s="45"/>
      <c r="N117" s="59"/>
      <c r="O117" s="59"/>
      <c r="P117" s="59"/>
      <c r="Q117" s="59"/>
      <c r="R117" s="59"/>
      <c r="S117" s="59"/>
      <c r="T117" s="59"/>
      <c r="U117" s="59"/>
      <c r="V117" s="59"/>
      <c r="W117" s="59"/>
      <c r="X117" s="60"/>
      <c r="Y117" s="60"/>
      <c r="Z117" s="18">
        <f t="shared" si="14"/>
        <v>0</v>
      </c>
      <c r="AA117" s="67">
        <f t="shared" si="15"/>
        <v>0</v>
      </c>
      <c r="AB117" t="str">
        <f t="shared" si="16"/>
        <v/>
      </c>
    </row>
    <row r="118" spans="1:28" ht="15.75" thickBot="1" x14ac:dyDescent="0.3">
      <c r="A118" s="21"/>
      <c r="B118" s="22"/>
      <c r="C118" s="23"/>
      <c r="D118" s="42">
        <v>0</v>
      </c>
      <c r="E118" s="208">
        <v>0.255</v>
      </c>
      <c r="F118" s="54">
        <f t="shared" si="0"/>
        <v>0</v>
      </c>
      <c r="G118" s="54">
        <f t="shared" si="1"/>
        <v>0</v>
      </c>
      <c r="H118" s="54">
        <f t="shared" si="2"/>
        <v>0</v>
      </c>
      <c r="I118" s="54">
        <f t="shared" si="10"/>
        <v>0</v>
      </c>
      <c r="J118" s="8">
        <f t="shared" si="11"/>
        <v>0</v>
      </c>
      <c r="K118" s="8">
        <f t="shared" si="12"/>
        <v>0</v>
      </c>
      <c r="L118" s="17">
        <f t="shared" si="13"/>
        <v>0</v>
      </c>
      <c r="M118" s="45"/>
      <c r="N118" s="59"/>
      <c r="O118" s="59"/>
      <c r="P118" s="59"/>
      <c r="Q118" s="59"/>
      <c r="R118" s="59"/>
      <c r="S118" s="59"/>
      <c r="T118" s="59"/>
      <c r="U118" s="59"/>
      <c r="V118" s="59"/>
      <c r="W118" s="59"/>
      <c r="X118" s="60"/>
      <c r="Y118" s="60"/>
      <c r="Z118" s="18">
        <f t="shared" si="14"/>
        <v>0</v>
      </c>
      <c r="AA118" s="67">
        <f t="shared" si="15"/>
        <v>0</v>
      </c>
      <c r="AB118" t="str">
        <f t="shared" si="16"/>
        <v/>
      </c>
    </row>
    <row r="119" spans="1:28" ht="15.75" thickBot="1" x14ac:dyDescent="0.3">
      <c r="A119" s="21"/>
      <c r="B119" s="22"/>
      <c r="C119" s="23"/>
      <c r="D119" s="42">
        <v>0</v>
      </c>
      <c r="E119" s="208">
        <v>0.255</v>
      </c>
      <c r="F119" s="54">
        <f t="shared" si="0"/>
        <v>0</v>
      </c>
      <c r="G119" s="54">
        <f t="shared" si="1"/>
        <v>0</v>
      </c>
      <c r="H119" s="54">
        <f t="shared" si="2"/>
        <v>0</v>
      </c>
      <c r="I119" s="54">
        <f t="shared" si="10"/>
        <v>0</v>
      </c>
      <c r="J119" s="8">
        <f t="shared" si="11"/>
        <v>0</v>
      </c>
      <c r="K119" s="8">
        <f t="shared" si="12"/>
        <v>0</v>
      </c>
      <c r="L119" s="17">
        <f t="shared" si="13"/>
        <v>0</v>
      </c>
      <c r="M119" s="45"/>
      <c r="N119" s="59"/>
      <c r="O119" s="59"/>
      <c r="P119" s="59"/>
      <c r="Q119" s="59"/>
      <c r="R119" s="59"/>
      <c r="S119" s="59"/>
      <c r="T119" s="59"/>
      <c r="U119" s="59"/>
      <c r="V119" s="59"/>
      <c r="W119" s="59"/>
      <c r="X119" s="60"/>
      <c r="Y119" s="60"/>
      <c r="Z119" s="18">
        <f t="shared" si="14"/>
        <v>0</v>
      </c>
      <c r="AA119" s="67">
        <f t="shared" si="15"/>
        <v>0</v>
      </c>
      <c r="AB119" t="str">
        <f t="shared" si="16"/>
        <v/>
      </c>
    </row>
    <row r="120" spans="1:28" ht="15.75" thickBot="1" x14ac:dyDescent="0.3">
      <c r="A120" s="21"/>
      <c r="B120" s="22"/>
      <c r="C120" s="23"/>
      <c r="D120" s="42">
        <v>0</v>
      </c>
      <c r="E120" s="208">
        <v>0.255</v>
      </c>
      <c r="F120" s="54">
        <f t="shared" si="0"/>
        <v>0</v>
      </c>
      <c r="G120" s="54">
        <f t="shared" si="1"/>
        <v>0</v>
      </c>
      <c r="H120" s="54">
        <f t="shared" si="2"/>
        <v>0</v>
      </c>
      <c r="I120" s="54">
        <f t="shared" si="10"/>
        <v>0</v>
      </c>
      <c r="J120" s="8">
        <f t="shared" si="11"/>
        <v>0</v>
      </c>
      <c r="K120" s="8">
        <f t="shared" si="12"/>
        <v>0</v>
      </c>
      <c r="L120" s="17">
        <f t="shared" si="13"/>
        <v>0</v>
      </c>
      <c r="M120" s="45"/>
      <c r="N120" s="59">
        <v>0</v>
      </c>
      <c r="O120" s="59"/>
      <c r="P120" s="59"/>
      <c r="Q120" s="59"/>
      <c r="R120" s="59"/>
      <c r="S120" s="59"/>
      <c r="T120" s="59"/>
      <c r="U120" s="59"/>
      <c r="V120" s="59"/>
      <c r="W120" s="59"/>
      <c r="X120" s="60"/>
      <c r="Y120" s="60"/>
      <c r="Z120" s="18">
        <f t="shared" si="14"/>
        <v>0</v>
      </c>
      <c r="AA120" s="67">
        <f t="shared" si="15"/>
        <v>0</v>
      </c>
      <c r="AB120" t="str">
        <f t="shared" si="16"/>
        <v/>
      </c>
    </row>
    <row r="121" spans="1:28" ht="15.75" thickBot="1" x14ac:dyDescent="0.3">
      <c r="A121" s="21"/>
      <c r="B121" s="22"/>
      <c r="C121" s="23"/>
      <c r="D121" s="42">
        <v>0</v>
      </c>
      <c r="E121" s="208">
        <v>0.255</v>
      </c>
      <c r="F121" s="54">
        <f t="shared" si="0"/>
        <v>0</v>
      </c>
      <c r="G121" s="54">
        <f t="shared" si="1"/>
        <v>0</v>
      </c>
      <c r="H121" s="54">
        <f t="shared" si="2"/>
        <v>0</v>
      </c>
      <c r="I121" s="54">
        <f t="shared" si="10"/>
        <v>0</v>
      </c>
      <c r="J121" s="8">
        <f t="shared" si="11"/>
        <v>0</v>
      </c>
      <c r="K121" s="8">
        <f t="shared" si="12"/>
        <v>0</v>
      </c>
      <c r="L121" s="17">
        <f t="shared" si="13"/>
        <v>0</v>
      </c>
      <c r="M121" s="45"/>
      <c r="N121" s="59"/>
      <c r="O121" s="59"/>
      <c r="P121" s="59"/>
      <c r="Q121" s="59"/>
      <c r="R121" s="59"/>
      <c r="S121" s="59"/>
      <c r="T121" s="59"/>
      <c r="U121" s="59"/>
      <c r="V121" s="59"/>
      <c r="W121" s="59"/>
      <c r="X121" s="60"/>
      <c r="Y121" s="60"/>
      <c r="Z121" s="18">
        <f t="shared" si="14"/>
        <v>0</v>
      </c>
      <c r="AA121" s="67">
        <f t="shared" si="15"/>
        <v>0</v>
      </c>
      <c r="AB121" t="str">
        <f t="shared" si="16"/>
        <v/>
      </c>
    </row>
    <row r="122" spans="1:28" ht="15.75" thickBot="1" x14ac:dyDescent="0.3">
      <c r="A122" s="21"/>
      <c r="B122" s="22"/>
      <c r="C122" s="23"/>
      <c r="D122" s="42">
        <v>0</v>
      </c>
      <c r="E122" s="208">
        <v>0.255</v>
      </c>
      <c r="F122" s="54">
        <f t="shared" si="0"/>
        <v>0</v>
      </c>
      <c r="G122" s="54">
        <f t="shared" si="1"/>
        <v>0</v>
      </c>
      <c r="H122" s="54">
        <f t="shared" si="2"/>
        <v>0</v>
      </c>
      <c r="I122" s="54">
        <f t="shared" si="10"/>
        <v>0</v>
      </c>
      <c r="J122" s="8">
        <f t="shared" si="11"/>
        <v>0</v>
      </c>
      <c r="K122" s="8">
        <f t="shared" si="12"/>
        <v>0</v>
      </c>
      <c r="L122" s="17">
        <f t="shared" si="13"/>
        <v>0</v>
      </c>
      <c r="M122" s="45"/>
      <c r="N122" s="59"/>
      <c r="O122" s="59"/>
      <c r="P122" s="59"/>
      <c r="Q122" s="59"/>
      <c r="R122" s="59"/>
      <c r="S122" s="59"/>
      <c r="T122" s="59"/>
      <c r="U122" s="59"/>
      <c r="V122" s="59"/>
      <c r="W122" s="59"/>
      <c r="X122" s="60"/>
      <c r="Y122" s="60"/>
      <c r="Z122" s="18">
        <f t="shared" si="14"/>
        <v>0</v>
      </c>
      <c r="AA122" s="67">
        <f t="shared" si="15"/>
        <v>0</v>
      </c>
      <c r="AB122" t="str">
        <f t="shared" si="16"/>
        <v/>
      </c>
    </row>
    <row r="123" spans="1:28" ht="15.75" thickBot="1" x14ac:dyDescent="0.3">
      <c r="A123" s="21"/>
      <c r="B123" s="22"/>
      <c r="C123" s="23"/>
      <c r="D123" s="42">
        <v>0</v>
      </c>
      <c r="E123" s="208">
        <v>0.255</v>
      </c>
      <c r="F123" s="54">
        <f t="shared" si="0"/>
        <v>0</v>
      </c>
      <c r="G123" s="54">
        <f t="shared" si="1"/>
        <v>0</v>
      </c>
      <c r="H123" s="54">
        <f t="shared" si="2"/>
        <v>0</v>
      </c>
      <c r="I123" s="54">
        <f t="shared" si="10"/>
        <v>0</v>
      </c>
      <c r="J123" s="8">
        <f t="shared" si="11"/>
        <v>0</v>
      </c>
      <c r="K123" s="8">
        <f t="shared" si="12"/>
        <v>0</v>
      </c>
      <c r="L123" s="17">
        <f t="shared" si="13"/>
        <v>0</v>
      </c>
      <c r="M123" s="45"/>
      <c r="N123" s="59"/>
      <c r="O123" s="59"/>
      <c r="P123" s="59"/>
      <c r="Q123" s="59"/>
      <c r="R123" s="59"/>
      <c r="S123" s="59"/>
      <c r="T123" s="59"/>
      <c r="U123" s="59"/>
      <c r="V123" s="59"/>
      <c r="W123" s="59"/>
      <c r="X123" s="60"/>
      <c r="Y123" s="60"/>
      <c r="Z123" s="18">
        <f t="shared" si="14"/>
        <v>0</v>
      </c>
      <c r="AA123" s="67">
        <f t="shared" si="15"/>
        <v>0</v>
      </c>
      <c r="AB123" t="str">
        <f t="shared" si="16"/>
        <v/>
      </c>
    </row>
    <row r="124" spans="1:28" ht="15.75" thickBot="1" x14ac:dyDescent="0.3">
      <c r="A124" s="21"/>
      <c r="B124" s="22"/>
      <c r="C124" s="23"/>
      <c r="D124" s="42">
        <v>0</v>
      </c>
      <c r="E124" s="208">
        <v>0.255</v>
      </c>
      <c r="F124" s="54">
        <f t="shared" si="0"/>
        <v>0</v>
      </c>
      <c r="G124" s="54">
        <f t="shared" si="1"/>
        <v>0</v>
      </c>
      <c r="H124" s="54">
        <f t="shared" si="2"/>
        <v>0</v>
      </c>
      <c r="I124" s="54">
        <f t="shared" si="10"/>
        <v>0</v>
      </c>
      <c r="J124" s="8">
        <f t="shared" si="11"/>
        <v>0</v>
      </c>
      <c r="K124" s="8">
        <f t="shared" si="12"/>
        <v>0</v>
      </c>
      <c r="L124" s="17">
        <f t="shared" si="13"/>
        <v>0</v>
      </c>
      <c r="M124" s="45"/>
      <c r="N124" s="59"/>
      <c r="O124" s="59"/>
      <c r="P124" s="59"/>
      <c r="Q124" s="59"/>
      <c r="R124" s="59"/>
      <c r="S124" s="59"/>
      <c r="T124" s="59"/>
      <c r="U124" s="59"/>
      <c r="V124" s="59"/>
      <c r="W124" s="59"/>
      <c r="X124" s="60"/>
      <c r="Y124" s="60"/>
      <c r="Z124" s="18">
        <f t="shared" si="14"/>
        <v>0</v>
      </c>
      <c r="AA124" s="67">
        <f t="shared" si="15"/>
        <v>0</v>
      </c>
      <c r="AB124" t="str">
        <f t="shared" si="16"/>
        <v/>
      </c>
    </row>
    <row r="125" spans="1:28" ht="15.75" thickBot="1" x14ac:dyDescent="0.3">
      <c r="A125" s="21"/>
      <c r="B125" s="22"/>
      <c r="C125" s="23"/>
      <c r="D125" s="42">
        <v>0</v>
      </c>
      <c r="E125" s="208">
        <v>0.255</v>
      </c>
      <c r="F125" s="54">
        <f t="shared" si="0"/>
        <v>0</v>
      </c>
      <c r="G125" s="54">
        <f t="shared" si="1"/>
        <v>0</v>
      </c>
      <c r="H125" s="54">
        <f t="shared" si="2"/>
        <v>0</v>
      </c>
      <c r="I125" s="54">
        <f t="shared" si="10"/>
        <v>0</v>
      </c>
      <c r="J125" s="8">
        <f t="shared" si="11"/>
        <v>0</v>
      </c>
      <c r="K125" s="8">
        <f t="shared" si="12"/>
        <v>0</v>
      </c>
      <c r="L125" s="17">
        <f t="shared" si="13"/>
        <v>0</v>
      </c>
      <c r="M125" s="45"/>
      <c r="N125" s="59"/>
      <c r="O125" s="59"/>
      <c r="P125" s="59"/>
      <c r="Q125" s="59"/>
      <c r="R125" s="59"/>
      <c r="S125" s="59"/>
      <c r="T125" s="59"/>
      <c r="U125" s="59"/>
      <c r="V125" s="59"/>
      <c r="W125" s="59"/>
      <c r="X125" s="60"/>
      <c r="Y125" s="60"/>
      <c r="Z125" s="18">
        <f t="shared" si="14"/>
        <v>0</v>
      </c>
      <c r="AA125" s="67">
        <f t="shared" si="15"/>
        <v>0</v>
      </c>
      <c r="AB125" t="str">
        <f t="shared" si="16"/>
        <v/>
      </c>
    </row>
    <row r="126" spans="1:28" ht="15.75" thickBot="1" x14ac:dyDescent="0.3">
      <c r="A126" s="21"/>
      <c r="B126" s="22"/>
      <c r="C126" s="23"/>
      <c r="D126" s="42">
        <v>0</v>
      </c>
      <c r="E126" s="208">
        <v>0.255</v>
      </c>
      <c r="F126" s="54">
        <f t="shared" si="0"/>
        <v>0</v>
      </c>
      <c r="G126" s="54">
        <f t="shared" si="1"/>
        <v>0</v>
      </c>
      <c r="H126" s="54">
        <f t="shared" si="2"/>
        <v>0</v>
      </c>
      <c r="I126" s="54">
        <f t="shared" si="10"/>
        <v>0</v>
      </c>
      <c r="J126" s="8">
        <f t="shared" si="11"/>
        <v>0</v>
      </c>
      <c r="K126" s="8">
        <f t="shared" si="12"/>
        <v>0</v>
      </c>
      <c r="L126" s="17">
        <f t="shared" si="13"/>
        <v>0</v>
      </c>
      <c r="M126" s="45"/>
      <c r="N126" s="59"/>
      <c r="O126" s="59"/>
      <c r="P126" s="59"/>
      <c r="Q126" s="59"/>
      <c r="R126" s="59"/>
      <c r="S126" s="59"/>
      <c r="T126" s="59"/>
      <c r="U126" s="59"/>
      <c r="V126" s="59"/>
      <c r="W126" s="59"/>
      <c r="X126" s="60"/>
      <c r="Y126" s="60"/>
      <c r="Z126" s="18">
        <f t="shared" si="14"/>
        <v>0</v>
      </c>
      <c r="AA126" s="67">
        <f t="shared" si="15"/>
        <v>0</v>
      </c>
      <c r="AB126" t="str">
        <f t="shared" si="16"/>
        <v/>
      </c>
    </row>
    <row r="127" spans="1:28" ht="15.75" thickBot="1" x14ac:dyDescent="0.3">
      <c r="A127" s="21"/>
      <c r="B127" s="22"/>
      <c r="C127" s="23"/>
      <c r="D127" s="42">
        <v>0</v>
      </c>
      <c r="E127" s="208">
        <v>0.255</v>
      </c>
      <c r="F127" s="54">
        <f t="shared" si="0"/>
        <v>0</v>
      </c>
      <c r="G127" s="54">
        <f t="shared" si="1"/>
        <v>0</v>
      </c>
      <c r="H127" s="54">
        <f t="shared" si="2"/>
        <v>0</v>
      </c>
      <c r="I127" s="54">
        <f t="shared" si="10"/>
        <v>0</v>
      </c>
      <c r="J127" s="8">
        <f t="shared" si="11"/>
        <v>0</v>
      </c>
      <c r="K127" s="8">
        <f t="shared" si="12"/>
        <v>0</v>
      </c>
      <c r="L127" s="17">
        <f t="shared" si="13"/>
        <v>0</v>
      </c>
      <c r="M127" s="45"/>
      <c r="N127" s="59"/>
      <c r="O127" s="59"/>
      <c r="P127" s="59"/>
      <c r="Q127" s="59"/>
      <c r="R127" s="59"/>
      <c r="S127" s="59"/>
      <c r="T127" s="59"/>
      <c r="U127" s="59"/>
      <c r="V127" s="59"/>
      <c r="W127" s="59"/>
      <c r="X127" s="60"/>
      <c r="Y127" s="60"/>
      <c r="Z127" s="18">
        <f t="shared" si="14"/>
        <v>0</v>
      </c>
      <c r="AA127" s="67">
        <f t="shared" si="15"/>
        <v>0</v>
      </c>
      <c r="AB127" t="str">
        <f t="shared" si="16"/>
        <v/>
      </c>
    </row>
    <row r="128" spans="1:28" ht="15.75" thickBot="1" x14ac:dyDescent="0.3">
      <c r="A128" s="21"/>
      <c r="B128" s="22"/>
      <c r="C128" s="23"/>
      <c r="D128" s="42">
        <v>0</v>
      </c>
      <c r="E128" s="208">
        <v>0.255</v>
      </c>
      <c r="F128" s="54">
        <f t="shared" si="0"/>
        <v>0</v>
      </c>
      <c r="G128" s="54">
        <f t="shared" si="1"/>
        <v>0</v>
      </c>
      <c r="H128" s="54">
        <f t="shared" si="2"/>
        <v>0</v>
      </c>
      <c r="I128" s="54">
        <f t="shared" si="10"/>
        <v>0</v>
      </c>
      <c r="J128" s="8">
        <f t="shared" si="11"/>
        <v>0</v>
      </c>
      <c r="K128" s="8">
        <f t="shared" si="12"/>
        <v>0</v>
      </c>
      <c r="L128" s="17">
        <f t="shared" si="13"/>
        <v>0</v>
      </c>
      <c r="M128" s="45"/>
      <c r="N128" s="59"/>
      <c r="O128" s="59"/>
      <c r="P128" s="59"/>
      <c r="Q128" s="59"/>
      <c r="R128" s="59"/>
      <c r="S128" s="59"/>
      <c r="T128" s="59"/>
      <c r="U128" s="59"/>
      <c r="V128" s="59"/>
      <c r="W128" s="59"/>
      <c r="X128" s="60"/>
      <c r="Y128" s="60"/>
      <c r="Z128" s="18">
        <f t="shared" si="14"/>
        <v>0</v>
      </c>
      <c r="AA128" s="67">
        <f t="shared" si="15"/>
        <v>0</v>
      </c>
      <c r="AB128" t="str">
        <f t="shared" si="16"/>
        <v/>
      </c>
    </row>
    <row r="129" spans="1:28" ht="15.75" thickBot="1" x14ac:dyDescent="0.3">
      <c r="A129" s="21"/>
      <c r="B129" s="22"/>
      <c r="C129" s="23"/>
      <c r="D129" s="42">
        <v>0</v>
      </c>
      <c r="E129" s="208">
        <v>0.255</v>
      </c>
      <c r="F129" s="54">
        <f t="shared" si="0"/>
        <v>0</v>
      </c>
      <c r="G129" s="54">
        <f t="shared" si="1"/>
        <v>0</v>
      </c>
      <c r="H129" s="54">
        <f t="shared" si="2"/>
        <v>0</v>
      </c>
      <c r="I129" s="54">
        <f t="shared" si="10"/>
        <v>0</v>
      </c>
      <c r="J129" s="8">
        <f t="shared" si="11"/>
        <v>0</v>
      </c>
      <c r="K129" s="8">
        <f t="shared" si="12"/>
        <v>0</v>
      </c>
      <c r="L129" s="17">
        <f t="shared" si="13"/>
        <v>0</v>
      </c>
      <c r="M129" s="45"/>
      <c r="N129" s="59"/>
      <c r="O129" s="59"/>
      <c r="P129" s="59"/>
      <c r="Q129" s="59"/>
      <c r="R129" s="59"/>
      <c r="S129" s="59"/>
      <c r="T129" s="59"/>
      <c r="U129" s="59"/>
      <c r="V129" s="59"/>
      <c r="W129" s="59"/>
      <c r="X129" s="60"/>
      <c r="Y129" s="60"/>
      <c r="Z129" s="18">
        <f t="shared" si="14"/>
        <v>0</v>
      </c>
      <c r="AA129" s="67">
        <f t="shared" si="15"/>
        <v>0</v>
      </c>
      <c r="AB129" t="str">
        <f t="shared" si="16"/>
        <v/>
      </c>
    </row>
    <row r="130" spans="1:28" ht="15.75" thickBot="1" x14ac:dyDescent="0.3">
      <c r="A130" s="21"/>
      <c r="B130" s="22"/>
      <c r="C130" s="23"/>
      <c r="D130" s="42">
        <v>0</v>
      </c>
      <c r="E130" s="208">
        <v>0.255</v>
      </c>
      <c r="F130" s="54">
        <f t="shared" si="0"/>
        <v>0</v>
      </c>
      <c r="G130" s="54">
        <f t="shared" si="1"/>
        <v>0</v>
      </c>
      <c r="H130" s="54">
        <f t="shared" si="2"/>
        <v>0</v>
      </c>
      <c r="I130" s="54">
        <f t="shared" si="10"/>
        <v>0</v>
      </c>
      <c r="J130" s="8">
        <f t="shared" si="11"/>
        <v>0</v>
      </c>
      <c r="K130" s="8">
        <f t="shared" si="12"/>
        <v>0</v>
      </c>
      <c r="L130" s="17">
        <f t="shared" si="13"/>
        <v>0</v>
      </c>
      <c r="M130" s="45"/>
      <c r="N130" s="59"/>
      <c r="O130" s="59"/>
      <c r="P130" s="59"/>
      <c r="Q130" s="59"/>
      <c r="R130" s="59"/>
      <c r="S130" s="59"/>
      <c r="T130" s="59"/>
      <c r="U130" s="59"/>
      <c r="V130" s="59"/>
      <c r="W130" s="59"/>
      <c r="X130" s="60"/>
      <c r="Y130" s="60"/>
      <c r="Z130" s="18">
        <f t="shared" si="14"/>
        <v>0</v>
      </c>
      <c r="AA130" s="67">
        <f t="shared" si="15"/>
        <v>0</v>
      </c>
      <c r="AB130" t="str">
        <f t="shared" si="16"/>
        <v/>
      </c>
    </row>
    <row r="131" spans="1:28" ht="15.75" thickBot="1" x14ac:dyDescent="0.3">
      <c r="A131" s="21"/>
      <c r="B131" s="22"/>
      <c r="C131" s="23"/>
      <c r="D131" s="42"/>
      <c r="E131" s="208">
        <v>0.255</v>
      </c>
      <c r="F131" s="54">
        <f t="shared" si="0"/>
        <v>0</v>
      </c>
      <c r="G131" s="54">
        <f t="shared" si="1"/>
        <v>0</v>
      </c>
      <c r="H131" s="54">
        <f t="shared" si="2"/>
        <v>0</v>
      </c>
      <c r="I131" s="54">
        <f t="shared" si="10"/>
        <v>0</v>
      </c>
      <c r="J131" s="8">
        <f t="shared" si="11"/>
        <v>0</v>
      </c>
      <c r="K131" s="8">
        <f t="shared" si="12"/>
        <v>0</v>
      </c>
      <c r="L131" s="17">
        <f t="shared" si="13"/>
        <v>0</v>
      </c>
      <c r="M131" s="45"/>
      <c r="N131" s="59"/>
      <c r="O131" s="59"/>
      <c r="P131" s="59"/>
      <c r="Q131" s="59"/>
      <c r="R131" s="59"/>
      <c r="S131" s="59"/>
      <c r="T131" s="59"/>
      <c r="U131" s="59"/>
      <c r="V131" s="59"/>
      <c r="W131" s="59"/>
      <c r="X131" s="60"/>
      <c r="Y131" s="60"/>
      <c r="Z131" s="18">
        <f t="shared" si="14"/>
        <v>0</v>
      </c>
      <c r="AA131" s="67">
        <f t="shared" si="15"/>
        <v>0</v>
      </c>
      <c r="AB131" t="str">
        <f t="shared" si="16"/>
        <v/>
      </c>
    </row>
    <row r="132" spans="1:28" ht="15.75" thickBot="1" x14ac:dyDescent="0.3">
      <c r="A132" s="21"/>
      <c r="B132" s="22"/>
      <c r="C132" s="23"/>
      <c r="D132" s="42"/>
      <c r="E132" s="208">
        <v>0.255</v>
      </c>
      <c r="F132" s="54">
        <f t="shared" si="0"/>
        <v>0</v>
      </c>
      <c r="G132" s="54">
        <f t="shared" si="1"/>
        <v>0</v>
      </c>
      <c r="H132" s="54">
        <f t="shared" si="2"/>
        <v>0</v>
      </c>
      <c r="I132" s="54">
        <f t="shared" si="10"/>
        <v>0</v>
      </c>
      <c r="J132" s="8">
        <f t="shared" si="11"/>
        <v>0</v>
      </c>
      <c r="K132" s="8">
        <f t="shared" si="12"/>
        <v>0</v>
      </c>
      <c r="L132" s="17">
        <f t="shared" si="13"/>
        <v>0</v>
      </c>
      <c r="M132" s="45"/>
      <c r="N132" s="59"/>
      <c r="O132" s="59"/>
      <c r="P132" s="59"/>
      <c r="Q132" s="59"/>
      <c r="R132" s="59"/>
      <c r="S132" s="59"/>
      <c r="T132" s="59"/>
      <c r="U132" s="59"/>
      <c r="V132" s="59"/>
      <c r="W132" s="59"/>
      <c r="X132" s="60"/>
      <c r="Y132" s="60"/>
      <c r="Z132" s="18">
        <f t="shared" si="14"/>
        <v>0</v>
      </c>
      <c r="AA132" s="67">
        <f t="shared" si="15"/>
        <v>0</v>
      </c>
      <c r="AB132" t="str">
        <f t="shared" si="16"/>
        <v/>
      </c>
    </row>
    <row r="133" spans="1:28" ht="15.75" thickBot="1" x14ac:dyDescent="0.3">
      <c r="A133" s="21"/>
      <c r="B133" s="22"/>
      <c r="C133" s="23"/>
      <c r="D133" s="42"/>
      <c r="E133" s="208">
        <v>0.255</v>
      </c>
      <c r="F133" s="54">
        <f t="shared" si="0"/>
        <v>0</v>
      </c>
      <c r="G133" s="54">
        <f t="shared" si="1"/>
        <v>0</v>
      </c>
      <c r="H133" s="54">
        <f t="shared" si="2"/>
        <v>0</v>
      </c>
      <c r="I133" s="54">
        <f t="shared" si="10"/>
        <v>0</v>
      </c>
      <c r="J133" s="8">
        <f t="shared" si="11"/>
        <v>0</v>
      </c>
      <c r="K133" s="8">
        <f t="shared" si="12"/>
        <v>0</v>
      </c>
      <c r="L133" s="17">
        <f t="shared" si="13"/>
        <v>0</v>
      </c>
      <c r="M133" s="45"/>
      <c r="N133" s="59"/>
      <c r="O133" s="59"/>
      <c r="P133" s="59"/>
      <c r="Q133" s="59"/>
      <c r="R133" s="59"/>
      <c r="S133" s="59"/>
      <c r="T133" s="59"/>
      <c r="U133" s="59"/>
      <c r="V133" s="59"/>
      <c r="W133" s="59"/>
      <c r="X133" s="60"/>
      <c r="Y133" s="60"/>
      <c r="Z133" s="18">
        <f t="shared" si="14"/>
        <v>0</v>
      </c>
      <c r="AA133" s="67">
        <f t="shared" si="15"/>
        <v>0</v>
      </c>
      <c r="AB133" t="str">
        <f t="shared" si="16"/>
        <v/>
      </c>
    </row>
    <row r="134" spans="1:28" ht="15.75" thickBot="1" x14ac:dyDescent="0.3">
      <c r="A134" s="21"/>
      <c r="B134" s="22"/>
      <c r="C134" s="23"/>
      <c r="D134" s="42"/>
      <c r="E134" s="208">
        <v>0.255</v>
      </c>
      <c r="F134" s="54">
        <f t="shared" si="0"/>
        <v>0</v>
      </c>
      <c r="G134" s="54">
        <f t="shared" si="1"/>
        <v>0</v>
      </c>
      <c r="H134" s="54">
        <f t="shared" si="2"/>
        <v>0</v>
      </c>
      <c r="I134" s="54">
        <f t="shared" ref="I134:I149" si="17">IF(AND($D134&gt;0,$E134=$I$4),($D134-($D134/(100%+$I$4)/100%)),0)</f>
        <v>0</v>
      </c>
      <c r="J134" s="8">
        <f t="shared" ref="J134:J149" si="18">IF(AND($D134&gt;0,$E134=$J$4),($D134-($D134/(100%+$J$4)/100%)),0)</f>
        <v>0</v>
      </c>
      <c r="K134" s="8">
        <f t="shared" ref="K134:K149" si="19">IF(AND($D134&gt;0,$E134=$K$4),($D134-($D134/(100%+$K$4)/100%)),0)</f>
        <v>0</v>
      </c>
      <c r="L134" s="17">
        <f t="shared" ref="L134:L149" si="20">D134-(SUM(F134:K134))-SUM(N134:Y134)</f>
        <v>0</v>
      </c>
      <c r="M134" s="45"/>
      <c r="N134" s="59"/>
      <c r="O134" s="59"/>
      <c r="P134" s="59"/>
      <c r="Q134" s="59"/>
      <c r="R134" s="59"/>
      <c r="S134" s="59"/>
      <c r="T134" s="59"/>
      <c r="U134" s="59"/>
      <c r="V134" s="59"/>
      <c r="W134" s="59"/>
      <c r="X134" s="60"/>
      <c r="Y134" s="60"/>
      <c r="Z134" s="18">
        <f t="shared" ref="Z134:Z149" si="21">D134-SUM(F134:K134)</f>
        <v>0</v>
      </c>
      <c r="AA134" s="67">
        <f t="shared" ref="AA134:AA148" si="22">IF(M134&lt;&gt;"",SUM(N134:W134),0)</f>
        <v>0</v>
      </c>
      <c r="AB134" t="str">
        <f t="shared" ref="AB134:AB149" si="23">IF(SUM(N134:Y134)&lt;L134,"Kirjaus kesken",IF(SUM(N134:Y134,F134:K134)&gt;D134,"Kirjauksessa näppäilyvirhe, yhteisumma ei täsmää",IF(L134&gt;0.1,"Kirjaus kesken","")))</f>
        <v/>
      </c>
    </row>
    <row r="135" spans="1:28" ht="15.75" thickBot="1" x14ac:dyDescent="0.3">
      <c r="A135" s="21"/>
      <c r="B135" s="22"/>
      <c r="C135" s="23"/>
      <c r="D135" s="42">
        <v>0</v>
      </c>
      <c r="E135" s="208">
        <v>0.255</v>
      </c>
      <c r="F135" s="54">
        <f t="shared" si="0"/>
        <v>0</v>
      </c>
      <c r="G135" s="54">
        <f t="shared" si="1"/>
        <v>0</v>
      </c>
      <c r="H135" s="54">
        <f t="shared" si="2"/>
        <v>0</v>
      </c>
      <c r="I135" s="54">
        <f t="shared" si="17"/>
        <v>0</v>
      </c>
      <c r="J135" s="8">
        <f t="shared" si="18"/>
        <v>0</v>
      </c>
      <c r="K135" s="8">
        <f t="shared" si="19"/>
        <v>0</v>
      </c>
      <c r="L135" s="17">
        <f t="shared" si="20"/>
        <v>0</v>
      </c>
      <c r="M135" s="45"/>
      <c r="N135" s="59"/>
      <c r="O135" s="59"/>
      <c r="P135" s="59"/>
      <c r="Q135" s="59"/>
      <c r="R135" s="59"/>
      <c r="S135" s="59"/>
      <c r="T135" s="59"/>
      <c r="U135" s="59"/>
      <c r="V135" s="59"/>
      <c r="W135" s="59"/>
      <c r="X135" s="60"/>
      <c r="Y135" s="60"/>
      <c r="Z135" s="18">
        <f t="shared" si="21"/>
        <v>0</v>
      </c>
      <c r="AA135" s="67">
        <f t="shared" si="22"/>
        <v>0</v>
      </c>
      <c r="AB135" t="str">
        <f t="shared" si="23"/>
        <v/>
      </c>
    </row>
    <row r="136" spans="1:28" ht="15.75" thickBot="1" x14ac:dyDescent="0.3">
      <c r="A136" s="21"/>
      <c r="B136" s="22"/>
      <c r="C136" s="23"/>
      <c r="D136" s="42">
        <v>0</v>
      </c>
      <c r="E136" s="208">
        <v>0.255</v>
      </c>
      <c r="F136" s="54">
        <f t="shared" si="0"/>
        <v>0</v>
      </c>
      <c r="G136" s="54">
        <f t="shared" si="1"/>
        <v>0</v>
      </c>
      <c r="H136" s="54">
        <f t="shared" si="2"/>
        <v>0</v>
      </c>
      <c r="I136" s="54">
        <f t="shared" si="17"/>
        <v>0</v>
      </c>
      <c r="J136" s="8">
        <f t="shared" si="18"/>
        <v>0</v>
      </c>
      <c r="K136" s="8">
        <f t="shared" si="19"/>
        <v>0</v>
      </c>
      <c r="L136" s="17">
        <f t="shared" si="20"/>
        <v>0</v>
      </c>
      <c r="M136" s="45"/>
      <c r="N136" s="59"/>
      <c r="O136" s="59"/>
      <c r="P136" s="59"/>
      <c r="Q136" s="59"/>
      <c r="R136" s="59"/>
      <c r="S136" s="59"/>
      <c r="T136" s="59"/>
      <c r="U136" s="59"/>
      <c r="V136" s="59"/>
      <c r="W136" s="59"/>
      <c r="X136" s="60"/>
      <c r="Y136" s="60"/>
      <c r="Z136" s="18">
        <f t="shared" si="21"/>
        <v>0</v>
      </c>
      <c r="AA136" s="67">
        <f t="shared" si="22"/>
        <v>0</v>
      </c>
      <c r="AB136" t="str">
        <f t="shared" si="23"/>
        <v/>
      </c>
    </row>
    <row r="137" spans="1:28" ht="15.75" thickBot="1" x14ac:dyDescent="0.3">
      <c r="A137" s="21"/>
      <c r="B137" s="22"/>
      <c r="C137" s="23"/>
      <c r="D137" s="42">
        <v>0</v>
      </c>
      <c r="E137" s="208">
        <v>0.255</v>
      </c>
      <c r="F137" s="54">
        <f t="shared" si="0"/>
        <v>0</v>
      </c>
      <c r="G137" s="54">
        <f t="shared" si="1"/>
        <v>0</v>
      </c>
      <c r="H137" s="54">
        <f t="shared" si="2"/>
        <v>0</v>
      </c>
      <c r="I137" s="54">
        <f t="shared" si="17"/>
        <v>0</v>
      </c>
      <c r="J137" s="8">
        <f t="shared" si="18"/>
        <v>0</v>
      </c>
      <c r="K137" s="8">
        <f t="shared" si="19"/>
        <v>0</v>
      </c>
      <c r="L137" s="17">
        <f t="shared" si="20"/>
        <v>0</v>
      </c>
      <c r="M137" s="45"/>
      <c r="N137" s="59"/>
      <c r="O137" s="59"/>
      <c r="P137" s="59"/>
      <c r="Q137" s="59"/>
      <c r="R137" s="59"/>
      <c r="S137" s="59"/>
      <c r="T137" s="59"/>
      <c r="U137" s="59"/>
      <c r="V137" s="59"/>
      <c r="W137" s="59"/>
      <c r="X137" s="60"/>
      <c r="Y137" s="60"/>
      <c r="Z137" s="18">
        <f t="shared" si="21"/>
        <v>0</v>
      </c>
      <c r="AA137" s="67">
        <f t="shared" si="22"/>
        <v>0</v>
      </c>
      <c r="AB137" t="str">
        <f t="shared" si="23"/>
        <v/>
      </c>
    </row>
    <row r="138" spans="1:28" ht="15.75" thickBot="1" x14ac:dyDescent="0.3">
      <c r="A138" s="21"/>
      <c r="B138" s="22"/>
      <c r="C138" s="23"/>
      <c r="D138" s="42">
        <v>0</v>
      </c>
      <c r="E138" s="208">
        <v>0.255</v>
      </c>
      <c r="F138" s="54">
        <f t="shared" si="0"/>
        <v>0</v>
      </c>
      <c r="G138" s="54">
        <f t="shared" si="1"/>
        <v>0</v>
      </c>
      <c r="H138" s="54">
        <f t="shared" si="2"/>
        <v>0</v>
      </c>
      <c r="I138" s="54">
        <f t="shared" si="17"/>
        <v>0</v>
      </c>
      <c r="J138" s="8">
        <f t="shared" si="18"/>
        <v>0</v>
      </c>
      <c r="K138" s="8">
        <f t="shared" si="19"/>
        <v>0</v>
      </c>
      <c r="L138" s="17">
        <f t="shared" si="20"/>
        <v>0</v>
      </c>
      <c r="M138" s="45"/>
      <c r="N138" s="59"/>
      <c r="O138" s="59"/>
      <c r="P138" s="59"/>
      <c r="Q138" s="59"/>
      <c r="R138" s="59"/>
      <c r="S138" s="59"/>
      <c r="T138" s="59"/>
      <c r="U138" s="59"/>
      <c r="V138" s="59"/>
      <c r="W138" s="59"/>
      <c r="X138" s="60"/>
      <c r="Y138" s="60"/>
      <c r="Z138" s="18">
        <f t="shared" si="21"/>
        <v>0</v>
      </c>
      <c r="AA138" s="67">
        <f t="shared" si="22"/>
        <v>0</v>
      </c>
      <c r="AB138" t="str">
        <f t="shared" si="23"/>
        <v/>
      </c>
    </row>
    <row r="139" spans="1:28" ht="15.75" thickBot="1" x14ac:dyDescent="0.3">
      <c r="A139" s="21"/>
      <c r="B139" s="22"/>
      <c r="C139" s="23"/>
      <c r="D139" s="42">
        <v>0</v>
      </c>
      <c r="E139" s="208">
        <v>0.255</v>
      </c>
      <c r="F139" s="54">
        <f t="shared" si="0"/>
        <v>0</v>
      </c>
      <c r="G139" s="54">
        <f t="shared" si="1"/>
        <v>0</v>
      </c>
      <c r="H139" s="54">
        <f t="shared" si="2"/>
        <v>0</v>
      </c>
      <c r="I139" s="54">
        <f t="shared" si="17"/>
        <v>0</v>
      </c>
      <c r="J139" s="8">
        <f t="shared" si="18"/>
        <v>0</v>
      </c>
      <c r="K139" s="8">
        <f t="shared" si="19"/>
        <v>0</v>
      </c>
      <c r="L139" s="17">
        <f t="shared" si="20"/>
        <v>0</v>
      </c>
      <c r="M139" s="45"/>
      <c r="N139" s="59"/>
      <c r="O139" s="59"/>
      <c r="P139" s="59"/>
      <c r="Q139" s="59"/>
      <c r="R139" s="59"/>
      <c r="S139" s="59"/>
      <c r="T139" s="59"/>
      <c r="U139" s="59"/>
      <c r="V139" s="59"/>
      <c r="W139" s="59"/>
      <c r="X139" s="60"/>
      <c r="Y139" s="60"/>
      <c r="Z139" s="18">
        <f t="shared" si="21"/>
        <v>0</v>
      </c>
      <c r="AA139" s="67">
        <f t="shared" si="22"/>
        <v>0</v>
      </c>
      <c r="AB139" t="str">
        <f t="shared" si="23"/>
        <v/>
      </c>
    </row>
    <row r="140" spans="1:28" ht="15.75" thickBot="1" x14ac:dyDescent="0.3">
      <c r="A140" s="21"/>
      <c r="B140" s="22"/>
      <c r="C140" s="23"/>
      <c r="D140" s="42">
        <v>0</v>
      </c>
      <c r="E140" s="208">
        <v>0.255</v>
      </c>
      <c r="F140" s="54">
        <f t="shared" si="0"/>
        <v>0</v>
      </c>
      <c r="G140" s="54">
        <f t="shared" si="1"/>
        <v>0</v>
      </c>
      <c r="H140" s="54">
        <f t="shared" si="2"/>
        <v>0</v>
      </c>
      <c r="I140" s="54">
        <f t="shared" si="17"/>
        <v>0</v>
      </c>
      <c r="J140" s="8">
        <f t="shared" si="18"/>
        <v>0</v>
      </c>
      <c r="K140" s="8">
        <f t="shared" si="19"/>
        <v>0</v>
      </c>
      <c r="L140" s="17">
        <f t="shared" si="20"/>
        <v>0</v>
      </c>
      <c r="M140" s="45"/>
      <c r="N140" s="59"/>
      <c r="O140" s="59"/>
      <c r="P140" s="59"/>
      <c r="Q140" s="59"/>
      <c r="R140" s="59"/>
      <c r="S140" s="59"/>
      <c r="T140" s="59"/>
      <c r="U140" s="59"/>
      <c r="V140" s="59"/>
      <c r="W140" s="59"/>
      <c r="X140" s="60"/>
      <c r="Y140" s="60"/>
      <c r="Z140" s="18">
        <f t="shared" si="21"/>
        <v>0</v>
      </c>
      <c r="AA140" s="67">
        <f t="shared" si="22"/>
        <v>0</v>
      </c>
      <c r="AB140" t="str">
        <f t="shared" si="23"/>
        <v/>
      </c>
    </row>
    <row r="141" spans="1:28" ht="15.75" thickBot="1" x14ac:dyDescent="0.3">
      <c r="A141" s="21"/>
      <c r="B141" s="22"/>
      <c r="C141" s="23"/>
      <c r="D141" s="42">
        <v>0</v>
      </c>
      <c r="E141" s="208">
        <v>0.255</v>
      </c>
      <c r="F141" s="54">
        <f t="shared" si="0"/>
        <v>0</v>
      </c>
      <c r="G141" s="54">
        <f t="shared" si="1"/>
        <v>0</v>
      </c>
      <c r="H141" s="54">
        <f t="shared" si="2"/>
        <v>0</v>
      </c>
      <c r="I141" s="54">
        <f t="shared" si="17"/>
        <v>0</v>
      </c>
      <c r="J141" s="8">
        <f t="shared" si="18"/>
        <v>0</v>
      </c>
      <c r="K141" s="8">
        <f t="shared" si="19"/>
        <v>0</v>
      </c>
      <c r="L141" s="17">
        <f t="shared" si="20"/>
        <v>0</v>
      </c>
      <c r="M141" s="45"/>
      <c r="N141" s="59"/>
      <c r="O141" s="59"/>
      <c r="P141" s="59"/>
      <c r="Q141" s="59"/>
      <c r="R141" s="59"/>
      <c r="S141" s="59"/>
      <c r="T141" s="59"/>
      <c r="U141" s="59"/>
      <c r="V141" s="59"/>
      <c r="W141" s="59"/>
      <c r="X141" s="60"/>
      <c r="Y141" s="60"/>
      <c r="Z141" s="18">
        <f t="shared" si="21"/>
        <v>0</v>
      </c>
      <c r="AA141" s="67">
        <f t="shared" si="22"/>
        <v>0</v>
      </c>
      <c r="AB141" t="str">
        <f t="shared" si="23"/>
        <v/>
      </c>
    </row>
    <row r="142" spans="1:28" ht="15.75" thickBot="1" x14ac:dyDescent="0.3">
      <c r="A142" s="21"/>
      <c r="B142" s="22"/>
      <c r="C142" s="23"/>
      <c r="D142" s="42">
        <v>0</v>
      </c>
      <c r="E142" s="208">
        <v>0.255</v>
      </c>
      <c r="F142" s="54">
        <f t="shared" si="0"/>
        <v>0</v>
      </c>
      <c r="G142" s="54">
        <f t="shared" si="1"/>
        <v>0</v>
      </c>
      <c r="H142" s="54">
        <f t="shared" si="2"/>
        <v>0</v>
      </c>
      <c r="I142" s="54">
        <f t="shared" si="17"/>
        <v>0</v>
      </c>
      <c r="J142" s="8">
        <f t="shared" si="18"/>
        <v>0</v>
      </c>
      <c r="K142" s="8">
        <f t="shared" si="19"/>
        <v>0</v>
      </c>
      <c r="L142" s="17">
        <f t="shared" si="20"/>
        <v>0</v>
      </c>
      <c r="M142" s="45"/>
      <c r="N142" s="59"/>
      <c r="O142" s="59"/>
      <c r="P142" s="59"/>
      <c r="Q142" s="59"/>
      <c r="R142" s="59"/>
      <c r="S142" s="59"/>
      <c r="T142" s="59"/>
      <c r="U142" s="59"/>
      <c r="V142" s="59"/>
      <c r="W142" s="59"/>
      <c r="X142" s="60"/>
      <c r="Y142" s="60"/>
      <c r="Z142" s="18">
        <f t="shared" si="21"/>
        <v>0</v>
      </c>
      <c r="AA142" s="67">
        <f t="shared" si="22"/>
        <v>0</v>
      </c>
      <c r="AB142" t="str">
        <f t="shared" si="23"/>
        <v/>
      </c>
    </row>
    <row r="143" spans="1:28" ht="15.75" thickBot="1" x14ac:dyDescent="0.3">
      <c r="A143" s="21"/>
      <c r="B143" s="22"/>
      <c r="C143" s="23"/>
      <c r="D143" s="42">
        <v>0</v>
      </c>
      <c r="E143" s="208">
        <v>0.255</v>
      </c>
      <c r="F143" s="54">
        <f t="shared" si="0"/>
        <v>0</v>
      </c>
      <c r="G143" s="54">
        <f t="shared" si="1"/>
        <v>0</v>
      </c>
      <c r="H143" s="54">
        <f t="shared" si="2"/>
        <v>0</v>
      </c>
      <c r="I143" s="54">
        <f t="shared" si="17"/>
        <v>0</v>
      </c>
      <c r="J143" s="8">
        <f t="shared" si="18"/>
        <v>0</v>
      </c>
      <c r="K143" s="8">
        <f t="shared" si="19"/>
        <v>0</v>
      </c>
      <c r="L143" s="17">
        <f t="shared" si="20"/>
        <v>0</v>
      </c>
      <c r="M143" s="45"/>
      <c r="N143" s="59"/>
      <c r="O143" s="59"/>
      <c r="P143" s="59"/>
      <c r="Q143" s="59"/>
      <c r="R143" s="59"/>
      <c r="S143" s="59"/>
      <c r="T143" s="59"/>
      <c r="U143" s="59"/>
      <c r="V143" s="59"/>
      <c r="W143" s="59"/>
      <c r="X143" s="60"/>
      <c r="Y143" s="60"/>
      <c r="Z143" s="18">
        <f t="shared" si="21"/>
        <v>0</v>
      </c>
      <c r="AA143" s="67">
        <f t="shared" si="22"/>
        <v>0</v>
      </c>
      <c r="AB143" t="str">
        <f t="shared" si="23"/>
        <v/>
      </c>
    </row>
    <row r="144" spans="1:28" ht="15.75" thickBot="1" x14ac:dyDescent="0.3">
      <c r="A144" s="21"/>
      <c r="B144" s="22"/>
      <c r="C144" s="23"/>
      <c r="D144" s="42">
        <v>0</v>
      </c>
      <c r="E144" s="208">
        <v>0.255</v>
      </c>
      <c r="F144" s="54">
        <f t="shared" si="0"/>
        <v>0</v>
      </c>
      <c r="G144" s="54">
        <f t="shared" si="1"/>
        <v>0</v>
      </c>
      <c r="H144" s="54">
        <f t="shared" si="2"/>
        <v>0</v>
      </c>
      <c r="I144" s="54">
        <f t="shared" si="17"/>
        <v>0</v>
      </c>
      <c r="J144" s="8">
        <f t="shared" si="18"/>
        <v>0</v>
      </c>
      <c r="K144" s="8">
        <f t="shared" si="19"/>
        <v>0</v>
      </c>
      <c r="L144" s="17">
        <f t="shared" si="20"/>
        <v>0</v>
      </c>
      <c r="M144" s="45"/>
      <c r="N144" s="59"/>
      <c r="O144" s="59"/>
      <c r="P144" s="59"/>
      <c r="Q144" s="59"/>
      <c r="R144" s="59"/>
      <c r="S144" s="59"/>
      <c r="T144" s="59"/>
      <c r="U144" s="59"/>
      <c r="V144" s="59"/>
      <c r="W144" s="59"/>
      <c r="X144" s="60"/>
      <c r="Y144" s="60"/>
      <c r="Z144" s="18">
        <f t="shared" si="21"/>
        <v>0</v>
      </c>
      <c r="AA144" s="67">
        <f t="shared" si="22"/>
        <v>0</v>
      </c>
      <c r="AB144" t="str">
        <f t="shared" si="23"/>
        <v/>
      </c>
    </row>
    <row r="145" spans="1:28" ht="15.75" thickBot="1" x14ac:dyDescent="0.3">
      <c r="A145" s="21"/>
      <c r="B145" s="22"/>
      <c r="C145" s="23"/>
      <c r="D145" s="42">
        <v>0</v>
      </c>
      <c r="E145" s="208">
        <v>0.255</v>
      </c>
      <c r="F145" s="54">
        <f t="shared" si="0"/>
        <v>0</v>
      </c>
      <c r="G145" s="54">
        <f t="shared" si="1"/>
        <v>0</v>
      </c>
      <c r="H145" s="54">
        <f t="shared" si="2"/>
        <v>0</v>
      </c>
      <c r="I145" s="54">
        <f t="shared" si="17"/>
        <v>0</v>
      </c>
      <c r="J145" s="8">
        <f t="shared" si="18"/>
        <v>0</v>
      </c>
      <c r="K145" s="8">
        <f t="shared" si="19"/>
        <v>0</v>
      </c>
      <c r="L145" s="17">
        <f t="shared" si="20"/>
        <v>0</v>
      </c>
      <c r="M145" s="45"/>
      <c r="N145" s="59"/>
      <c r="O145" s="59"/>
      <c r="P145" s="59"/>
      <c r="Q145" s="59"/>
      <c r="R145" s="59"/>
      <c r="S145" s="59"/>
      <c r="T145" s="59"/>
      <c r="U145" s="59"/>
      <c r="V145" s="59"/>
      <c r="W145" s="59"/>
      <c r="X145" s="60"/>
      <c r="Y145" s="60"/>
      <c r="Z145" s="18">
        <f t="shared" si="21"/>
        <v>0</v>
      </c>
      <c r="AA145" s="67">
        <f t="shared" si="22"/>
        <v>0</v>
      </c>
      <c r="AB145" t="str">
        <f t="shared" si="23"/>
        <v/>
      </c>
    </row>
    <row r="146" spans="1:28" ht="15.75" thickBot="1" x14ac:dyDescent="0.3">
      <c r="A146" s="21"/>
      <c r="B146" s="22"/>
      <c r="C146" s="23"/>
      <c r="D146" s="42">
        <v>0</v>
      </c>
      <c r="E146" s="208">
        <v>0.255</v>
      </c>
      <c r="F146" s="54">
        <f t="shared" si="0"/>
        <v>0</v>
      </c>
      <c r="G146" s="54">
        <f t="shared" si="1"/>
        <v>0</v>
      </c>
      <c r="H146" s="54">
        <f t="shared" si="2"/>
        <v>0</v>
      </c>
      <c r="I146" s="54">
        <f t="shared" si="17"/>
        <v>0</v>
      </c>
      <c r="J146" s="8">
        <f t="shared" si="18"/>
        <v>0</v>
      </c>
      <c r="K146" s="8">
        <f t="shared" si="19"/>
        <v>0</v>
      </c>
      <c r="L146" s="17">
        <f t="shared" si="20"/>
        <v>0</v>
      </c>
      <c r="M146" s="45"/>
      <c r="N146" s="59"/>
      <c r="O146" s="59"/>
      <c r="P146" s="59"/>
      <c r="Q146" s="59"/>
      <c r="R146" s="59"/>
      <c r="S146" s="59"/>
      <c r="T146" s="59"/>
      <c r="U146" s="59"/>
      <c r="V146" s="59"/>
      <c r="W146" s="59"/>
      <c r="X146" s="60"/>
      <c r="Y146" s="60"/>
      <c r="Z146" s="18">
        <f t="shared" si="21"/>
        <v>0</v>
      </c>
      <c r="AA146" s="67">
        <f t="shared" si="22"/>
        <v>0</v>
      </c>
      <c r="AB146" t="str">
        <f t="shared" si="23"/>
        <v/>
      </c>
    </row>
    <row r="147" spans="1:28" ht="15.75" thickBot="1" x14ac:dyDescent="0.3">
      <c r="A147" s="21"/>
      <c r="B147" s="22"/>
      <c r="C147" s="23"/>
      <c r="D147" s="42">
        <v>0</v>
      </c>
      <c r="E147" s="208">
        <v>0.255</v>
      </c>
      <c r="F147" s="54">
        <f t="shared" si="0"/>
        <v>0</v>
      </c>
      <c r="G147" s="54">
        <f t="shared" si="1"/>
        <v>0</v>
      </c>
      <c r="H147" s="54">
        <f t="shared" si="2"/>
        <v>0</v>
      </c>
      <c r="I147" s="54">
        <f t="shared" si="17"/>
        <v>0</v>
      </c>
      <c r="J147" s="8">
        <f t="shared" si="18"/>
        <v>0</v>
      </c>
      <c r="K147" s="8">
        <f t="shared" si="19"/>
        <v>0</v>
      </c>
      <c r="L147" s="17">
        <f t="shared" si="20"/>
        <v>0</v>
      </c>
      <c r="M147" s="45"/>
      <c r="N147" s="59"/>
      <c r="O147" s="59">
        <v>0</v>
      </c>
      <c r="P147" s="59"/>
      <c r="Q147" s="59"/>
      <c r="R147" s="59"/>
      <c r="S147" s="59"/>
      <c r="T147" s="59"/>
      <c r="U147" s="59"/>
      <c r="V147" s="59"/>
      <c r="W147" s="59"/>
      <c r="X147" s="60"/>
      <c r="Y147" s="60"/>
      <c r="Z147" s="18">
        <f t="shared" si="21"/>
        <v>0</v>
      </c>
      <c r="AA147" s="67">
        <f t="shared" si="22"/>
        <v>0</v>
      </c>
      <c r="AB147" t="str">
        <f t="shared" si="23"/>
        <v/>
      </c>
    </row>
    <row r="148" spans="1:28" ht="15.75" thickBot="1" x14ac:dyDescent="0.3">
      <c r="A148" s="21"/>
      <c r="B148" s="22"/>
      <c r="C148" s="23"/>
      <c r="D148" s="42">
        <v>0</v>
      </c>
      <c r="E148" s="208">
        <v>0.255</v>
      </c>
      <c r="F148" s="54">
        <f t="shared" si="0"/>
        <v>0</v>
      </c>
      <c r="G148" s="54">
        <f t="shared" si="1"/>
        <v>0</v>
      </c>
      <c r="H148" s="54">
        <f t="shared" si="2"/>
        <v>0</v>
      </c>
      <c r="I148" s="54">
        <f t="shared" si="17"/>
        <v>0</v>
      </c>
      <c r="J148" s="8">
        <f t="shared" si="18"/>
        <v>0</v>
      </c>
      <c r="K148" s="8">
        <f t="shared" si="19"/>
        <v>0</v>
      </c>
      <c r="L148" s="17">
        <f t="shared" si="20"/>
        <v>0</v>
      </c>
      <c r="M148" s="45"/>
      <c r="N148" s="59"/>
      <c r="O148" s="59"/>
      <c r="P148" s="59"/>
      <c r="Q148" s="59"/>
      <c r="R148" s="59"/>
      <c r="S148" s="59"/>
      <c r="T148" s="59"/>
      <c r="U148" s="59"/>
      <c r="V148" s="59"/>
      <c r="W148" s="59"/>
      <c r="X148" s="60"/>
      <c r="Y148" s="60"/>
      <c r="Z148" s="18">
        <f t="shared" si="21"/>
        <v>0</v>
      </c>
      <c r="AA148" s="67">
        <f t="shared" si="22"/>
        <v>0</v>
      </c>
      <c r="AB148" t="str">
        <f t="shared" si="23"/>
        <v/>
      </c>
    </row>
    <row r="149" spans="1:28" ht="15.75" thickBot="1" x14ac:dyDescent="0.3">
      <c r="A149" s="21"/>
      <c r="B149" s="22"/>
      <c r="C149" s="23"/>
      <c r="D149" s="42">
        <v>0</v>
      </c>
      <c r="E149" s="208">
        <v>0.255</v>
      </c>
      <c r="F149" s="54">
        <f t="shared" si="0"/>
        <v>0</v>
      </c>
      <c r="G149" s="54">
        <f t="shared" si="1"/>
        <v>0</v>
      </c>
      <c r="H149" s="54">
        <f t="shared" si="2"/>
        <v>0</v>
      </c>
      <c r="I149" s="54">
        <f t="shared" si="17"/>
        <v>0</v>
      </c>
      <c r="J149" s="8">
        <f t="shared" si="18"/>
        <v>0</v>
      </c>
      <c r="K149" s="8">
        <f t="shared" si="19"/>
        <v>0</v>
      </c>
      <c r="L149" s="17">
        <f t="shared" si="20"/>
        <v>0</v>
      </c>
      <c r="M149" s="45"/>
      <c r="N149" s="59"/>
      <c r="O149" s="59"/>
      <c r="P149" s="59"/>
      <c r="Q149" s="59"/>
      <c r="R149" s="59"/>
      <c r="S149" s="59"/>
      <c r="T149" s="59"/>
      <c r="U149" s="59"/>
      <c r="V149" s="59"/>
      <c r="W149" s="59"/>
      <c r="X149" s="60"/>
      <c r="Y149" s="60"/>
      <c r="Z149" s="18">
        <f t="shared" si="21"/>
        <v>0</v>
      </c>
      <c r="AA149" s="67">
        <f>IF(M149&lt;&gt;"",SUM(N149:W149),0)</f>
        <v>0</v>
      </c>
      <c r="AB149" t="str">
        <f t="shared" si="23"/>
        <v/>
      </c>
    </row>
    <row r="150" spans="1:28" x14ac:dyDescent="0.25">
      <c r="A150" s="12">
        <f>MAX(A5:A149,Menot!A5:A149)</f>
        <v>1</v>
      </c>
      <c r="B150" s="3"/>
      <c r="C150" s="4"/>
      <c r="D150" s="160">
        <f t="shared" ref="D150:Y150" si="24">SUM(D5:D149)</f>
        <v>0</v>
      </c>
      <c r="E150" s="26"/>
      <c r="F150" s="160">
        <f t="shared" si="24"/>
        <v>0</v>
      </c>
      <c r="G150" s="160">
        <f t="shared" si="24"/>
        <v>0</v>
      </c>
      <c r="H150" s="160">
        <f t="shared" si="24"/>
        <v>0</v>
      </c>
      <c r="I150" s="160">
        <f t="shared" si="24"/>
        <v>0</v>
      </c>
      <c r="J150" s="26">
        <f t="shared" si="24"/>
        <v>0</v>
      </c>
      <c r="K150" s="26">
        <f t="shared" si="24"/>
        <v>0</v>
      </c>
      <c r="L150" s="26"/>
      <c r="M150" s="26"/>
      <c r="N150" s="26">
        <f t="shared" si="24"/>
        <v>0</v>
      </c>
      <c r="O150" s="26">
        <f t="shared" si="24"/>
        <v>0</v>
      </c>
      <c r="P150" s="26">
        <f t="shared" si="24"/>
        <v>0</v>
      </c>
      <c r="Q150" s="26">
        <f t="shared" si="24"/>
        <v>0</v>
      </c>
      <c r="R150" s="26">
        <f t="shared" si="24"/>
        <v>0</v>
      </c>
      <c r="S150" s="26">
        <f t="shared" si="24"/>
        <v>0</v>
      </c>
      <c r="T150" s="26">
        <f t="shared" si="24"/>
        <v>0</v>
      </c>
      <c r="U150" s="26">
        <f t="shared" si="24"/>
        <v>0</v>
      </c>
      <c r="V150" s="26">
        <f t="shared" si="24"/>
        <v>0</v>
      </c>
      <c r="W150" s="26">
        <f t="shared" si="24"/>
        <v>0</v>
      </c>
      <c r="X150" s="26">
        <f t="shared" si="24"/>
        <v>0</v>
      </c>
      <c r="Y150" s="26">
        <f t="shared" si="24"/>
        <v>0</v>
      </c>
    </row>
    <row r="151" spans="1:28" x14ac:dyDescent="0.25">
      <c r="A151" s="48">
        <f>MAX(A5:A149)</f>
        <v>1</v>
      </c>
      <c r="C151" t="s">
        <v>16</v>
      </c>
      <c r="D151" s="38">
        <f>D150</f>
        <v>0</v>
      </c>
      <c r="E151" s="200">
        <f>D151-F151</f>
        <v>0</v>
      </c>
      <c r="F151" s="201">
        <f>SUM(N150:Y150)+SUM(F150:L150)</f>
        <v>0</v>
      </c>
      <c r="G151" s="161"/>
      <c r="H151" s="161"/>
      <c r="I151" s="161"/>
    </row>
    <row r="152" spans="1:28" x14ac:dyDescent="0.25">
      <c r="D152" s="213" t="str">
        <f>IF(AND(E151&lt;1,E151&gt;-1),"Summat täsmää, kirjaukset ok","Kirjauksessa eroa, tarkasta kirjaukset")</f>
        <v>Summat täsmää, kirjaukset ok</v>
      </c>
      <c r="E152" s="213"/>
      <c r="F152" s="213"/>
    </row>
    <row r="153" spans="1:28" x14ac:dyDescent="0.25">
      <c r="D153" s="213"/>
      <c r="E153" s="213"/>
      <c r="F153" s="213"/>
    </row>
  </sheetData>
  <sheetProtection algorithmName="SHA-512" hashValue="+jHRUa5kG0QvcULSA9AvQaMh7JLaNBCsE5zMACyQ56EXrCeJrbiaj4n0HBNSK9eD86co/y1LPWW1nx34XiGXcA==" saltValue="hFgTS/J83Gx2zKCh7Z7p9Q==" spinCount="100000" sheet="1" objects="1" scenarios="1" formatCells="0" formatColumns="0" formatRows="0"/>
  <mergeCells count="7">
    <mergeCell ref="B2:C2"/>
    <mergeCell ref="X1:Z1"/>
    <mergeCell ref="N1:W1"/>
    <mergeCell ref="D152:F152"/>
    <mergeCell ref="D153:F153"/>
    <mergeCell ref="F3:K3"/>
    <mergeCell ref="X3:Y3"/>
  </mergeCells>
  <conditionalFormatting sqref="D152:F152">
    <cfRule type="containsText" dxfId="3" priority="1" operator="containsText" text="Kirjauksessa eroa, tarkasta kirjaukset">
      <formula>NOT(ISERROR(SEARCH("Kirjauksessa eroa, tarkasta kirjaukset",D152)))</formula>
    </cfRule>
  </conditionalFormatting>
  <conditionalFormatting sqref="L5:M149">
    <cfRule type="cellIs" dxfId="2" priority="2" operator="lessThan">
      <formula>-1</formula>
    </cfRule>
  </conditionalFormatting>
  <dataValidations count="1">
    <dataValidation type="date" errorStyle="warning" allowBlank="1" showErrorMessage="1" errorTitle="Päivämäärävirhe" error="Päivämäärä ei tilikaudella! Korjaa alv-laskennan takia kuntoon!" sqref="B5:B149" xr:uid="{00000000-0002-0000-0100-000000000000}">
      <formula1>$F$1</formula1>
      <formula2>$H$1</formula2>
    </dataValidation>
  </dataValidations>
  <hyperlinks>
    <hyperlink ref="X1:Z1" location="Koodiselitteet!A1" display="Koodiselitteet" xr:uid="{00000000-0004-0000-0100-000000000000}"/>
  </hyperlinks>
  <pageMargins left="0.7" right="0.7" top="0.75" bottom="0.75" header="0.3" footer="0.3"/>
  <pageSetup paperSize="9" scale="42" orientation="landscape" r:id="rId1"/>
  <rowBreaks count="2" manualBreakCount="2">
    <brk id="62" max="16383" man="1"/>
    <brk id="127" max="16383" man="1"/>
  </rowBreaks>
  <colBreaks count="1" manualBreakCount="1">
    <brk id="25"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Tilinumerot!$A$3:$A$30</xm:f>
          </x14:formula1>
          <xm:sqref>M5:M149</xm:sqref>
        </x14:dataValidation>
        <x14:dataValidation type="list" errorStyle="warning" allowBlank="1" showInputMessage="1" showErrorMessage="1" errorTitle="Virheellinen alv%" error="Virhe alv %. Kirjoita alv luku oikein tai käytä pudotusvalikkoa." xr:uid="{4F71F31F-B61D-4258-BEAC-9A3B8B9C85DE}">
          <x14:formula1>
            <xm:f>Ohjeet!$B$39:$B$46</xm:f>
          </x14:formula1>
          <xm:sqref>E5:E149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52"/>
  <sheetViews>
    <sheetView zoomScale="80" zoomScaleNormal="80" zoomScaleSheetLayoutView="80" workbookViewId="0">
      <pane ySplit="4" topLeftCell="A5" activePane="bottomLeft" state="frozen"/>
      <selection pane="bottomLeft" activeCell="F4" sqref="F4"/>
    </sheetView>
  </sheetViews>
  <sheetFormatPr defaultRowHeight="15" x14ac:dyDescent="0.25"/>
  <cols>
    <col min="1" max="1" width="10.5703125" customWidth="1"/>
    <col min="2" max="2" width="17.7109375" customWidth="1"/>
    <col min="3" max="3" width="44.28515625" customWidth="1"/>
    <col min="4" max="4" width="15.85546875" customWidth="1"/>
    <col min="5" max="5" width="9.140625" customWidth="1"/>
    <col min="6" max="7" width="12.140625" customWidth="1"/>
    <col min="8" max="8" width="10.85546875" bestFit="1" customWidth="1"/>
    <col min="9" max="10" width="10.85546875" customWidth="1"/>
    <col min="11" max="11" width="10.85546875" hidden="1" customWidth="1"/>
    <col min="12" max="13" width="10.7109375" customWidth="1"/>
    <col min="14" max="14" width="11" bestFit="1" customWidth="1"/>
    <col min="15" max="15" width="12.5703125" customWidth="1"/>
    <col min="16" max="16" width="10.28515625" customWidth="1"/>
    <col min="17" max="17" width="12.85546875" customWidth="1"/>
    <col min="18" max="18" width="10.7109375" customWidth="1"/>
    <col min="19" max="19" width="10.28515625" customWidth="1"/>
    <col min="20" max="20" width="10.7109375" customWidth="1"/>
    <col min="21" max="21" width="13.5703125" customWidth="1"/>
    <col min="22" max="22" width="12.140625" customWidth="1"/>
    <col min="23" max="23" width="14" customWidth="1"/>
    <col min="24" max="24" width="16" customWidth="1"/>
    <col min="25" max="25" width="16.7109375" customWidth="1"/>
    <col min="26" max="26" width="14.7109375" customWidth="1"/>
    <col min="27" max="27" width="12.140625" customWidth="1"/>
    <col min="28" max="28" width="11.140625" customWidth="1"/>
  </cols>
  <sheetData>
    <row r="1" spans="1:29" ht="24" thickBot="1" x14ac:dyDescent="0.4">
      <c r="A1" s="98" t="s">
        <v>6</v>
      </c>
      <c r="B1" s="1"/>
      <c r="C1" s="30" t="str">
        <f>Tulot!C1</f>
        <v>Tilikausi</v>
      </c>
      <c r="D1" s="83">
        <f>Tulot!D1</f>
        <v>2026</v>
      </c>
      <c r="E1" s="91" t="str">
        <f>Tulot!E1</f>
        <v>Alkaa</v>
      </c>
      <c r="F1" s="92">
        <f>Tulot!F1</f>
        <v>46023</v>
      </c>
      <c r="G1" s="91" t="str">
        <f>Tulot!G1</f>
        <v>Päättyy</v>
      </c>
      <c r="H1" s="92">
        <f>Tulot!H1</f>
        <v>46387</v>
      </c>
      <c r="N1" s="221" t="s">
        <v>18</v>
      </c>
      <c r="O1" s="221"/>
      <c r="P1" s="221"/>
      <c r="Q1" s="221"/>
      <c r="R1" s="221"/>
      <c r="S1" s="221"/>
      <c r="T1" s="221"/>
      <c r="U1" s="221"/>
      <c r="V1" s="221"/>
      <c r="W1" s="221"/>
      <c r="X1" s="43"/>
      <c r="Y1" s="43"/>
    </row>
    <row r="2" spans="1:29" ht="15.75" customHeight="1" thickBot="1" x14ac:dyDescent="0.4">
      <c r="A2" s="98"/>
      <c r="B2" s="222" t="str">
        <f>Tulot!B2</f>
        <v xml:space="preserve">Tositteet digimuodossa?--&gt; numeroin tiedostot (Oletus X)
</v>
      </c>
      <c r="C2" s="223"/>
      <c r="D2" s="83" t="str">
        <f>IF(Tulot!D2&lt;&gt;"",Tulot!D2,"")</f>
        <v/>
      </c>
      <c r="E2" s="91"/>
      <c r="F2" s="194"/>
      <c r="G2" s="91"/>
      <c r="H2" s="195"/>
      <c r="N2" s="43"/>
      <c r="O2" s="43"/>
      <c r="P2" s="43"/>
      <c r="Q2" s="43"/>
      <c r="R2" s="43"/>
      <c r="S2" s="43"/>
      <c r="T2" s="43"/>
      <c r="U2" s="43"/>
      <c r="V2" s="43"/>
      <c r="W2" s="43"/>
      <c r="X2" s="43"/>
      <c r="Y2" s="43"/>
    </row>
    <row r="3" spans="1:29" ht="16.5" thickBot="1" x14ac:dyDescent="0.3">
      <c r="A3" s="97" t="str">
        <f>IF(AND(Tulot!D2="x",A151&gt;0),"Viimeisin tositenro: "&amp;TEXT(A151,"#.")&amp;" Seuraava MENON tositenro: "&amp;TEXT(A151,"#")+1,IF(AND(Tulot!D2="x",A151=0),"Seuraava MENON tositenro: "&amp;TEXT(A152,"#"),"Seuraava MENON tositenro: "&amp;TEXT(A150,"#")+1))</f>
        <v>Seuraava MENON tositenro: 2</v>
      </c>
      <c r="C3" s="2"/>
      <c r="F3" s="214" t="s">
        <v>17</v>
      </c>
      <c r="G3" s="215"/>
      <c r="H3" s="215"/>
      <c r="I3" s="215"/>
      <c r="J3" s="215"/>
      <c r="K3" s="216"/>
      <c r="L3" s="29" t="s">
        <v>11</v>
      </c>
      <c r="M3" s="33" t="s">
        <v>84</v>
      </c>
      <c r="N3" s="136" t="s">
        <v>135</v>
      </c>
      <c r="O3" s="136" t="s">
        <v>142</v>
      </c>
      <c r="P3" s="129" t="s">
        <v>186</v>
      </c>
      <c r="Q3" s="129" t="s">
        <v>166</v>
      </c>
      <c r="R3" s="99" t="s">
        <v>187</v>
      </c>
      <c r="S3" s="130" t="s">
        <v>188</v>
      </c>
      <c r="T3" s="130" t="s">
        <v>189</v>
      </c>
      <c r="U3" s="132" t="s">
        <v>136</v>
      </c>
      <c r="V3" s="132" t="s">
        <v>9</v>
      </c>
      <c r="W3" s="134" t="s">
        <v>137</v>
      </c>
      <c r="X3" s="219" t="s">
        <v>107</v>
      </c>
      <c r="Y3" s="220"/>
      <c r="Z3" s="19" t="s">
        <v>13</v>
      </c>
      <c r="AA3" s="65"/>
    </row>
    <row r="4" spans="1:29" ht="16.5" thickBot="1" x14ac:dyDescent="0.3">
      <c r="A4" s="9" t="s">
        <v>0</v>
      </c>
      <c r="B4" s="10" t="s">
        <v>100</v>
      </c>
      <c r="C4" s="10" t="s">
        <v>1</v>
      </c>
      <c r="D4" s="10" t="s">
        <v>3</v>
      </c>
      <c r="E4" s="13" t="s">
        <v>10</v>
      </c>
      <c r="F4" s="207">
        <f>Tulot!F4</f>
        <v>0.255</v>
      </c>
      <c r="G4" s="207">
        <f>Tulot!G4</f>
        <v>0.13500000000000001</v>
      </c>
      <c r="H4" s="207">
        <f>Tulot!H4</f>
        <v>0.1</v>
      </c>
      <c r="I4" s="207">
        <f>Tulot!I4</f>
        <v>0.24</v>
      </c>
      <c r="J4" s="207">
        <f>Tulot!J4</f>
        <v>0.14000000000000001</v>
      </c>
      <c r="K4" s="207" t="str">
        <f>Tulot!K4</f>
        <v>x3</v>
      </c>
      <c r="L4" s="28" t="s">
        <v>12</v>
      </c>
      <c r="M4" s="32" t="s">
        <v>19</v>
      </c>
      <c r="N4" s="135">
        <v>624</v>
      </c>
      <c r="O4" s="128">
        <v>624</v>
      </c>
      <c r="P4" s="128">
        <v>624</v>
      </c>
      <c r="Q4" s="128">
        <v>624</v>
      </c>
      <c r="R4" s="11">
        <v>624</v>
      </c>
      <c r="S4" s="128">
        <v>624</v>
      </c>
      <c r="T4" s="128">
        <v>624</v>
      </c>
      <c r="U4" s="131">
        <v>624</v>
      </c>
      <c r="V4" s="131"/>
      <c r="W4" s="133" t="s">
        <v>138</v>
      </c>
      <c r="X4" s="95" t="s">
        <v>72</v>
      </c>
      <c r="Y4" s="47" t="s">
        <v>192</v>
      </c>
      <c r="Z4" s="20" t="s">
        <v>14</v>
      </c>
      <c r="AA4" s="66" t="s">
        <v>81</v>
      </c>
      <c r="AB4" s="66" t="s">
        <v>97</v>
      </c>
    </row>
    <row r="5" spans="1:29" ht="15.75" thickBot="1" x14ac:dyDescent="0.3">
      <c r="A5" s="21">
        <v>1</v>
      </c>
      <c r="B5" s="22"/>
      <c r="C5" s="23"/>
      <c r="D5" s="42">
        <v>0</v>
      </c>
      <c r="E5" s="208">
        <v>0.255</v>
      </c>
      <c r="F5" s="54">
        <f>IF(AND($D5&gt;0,$E5=$F$4),($D5-($D5/(100%+$F$4)/100%)),0)</f>
        <v>0</v>
      </c>
      <c r="G5" s="54">
        <f>IF(AND($D5&gt;0,$E5=$G$4),($D5-($D5/(100%+$G$4)/100%)),0)</f>
        <v>0</v>
      </c>
      <c r="H5" s="54">
        <f>IF(AND($D5&gt;0,$E5=$H$4),($D5-($D5/(100%+$H$4)/100%)),0)</f>
        <v>0</v>
      </c>
      <c r="I5" s="54">
        <f>IF(AND($D5&gt;0,$E5=$I$4),($D5-($D5/(100%+$I$4)/100%)),0)</f>
        <v>0</v>
      </c>
      <c r="J5" s="8">
        <f>IF(AND($D5&gt;0,$E5=$J$4),($D5-($D5/(100%+$J$4)/100%)),0)</f>
        <v>0</v>
      </c>
      <c r="K5" s="8">
        <f>IF(AND($D5&gt;0,$E5=$K$4),($D5-($D5/(100%+$K$4)/100%)),0)</f>
        <v>0</v>
      </c>
      <c r="L5" s="17">
        <f>D5-(SUM(F5:K5))-SUM(N5:Y5)</f>
        <v>0</v>
      </c>
      <c r="M5" s="46"/>
      <c r="N5" s="59">
        <v>0</v>
      </c>
      <c r="O5" s="59">
        <v>0</v>
      </c>
      <c r="P5" s="59">
        <v>0</v>
      </c>
      <c r="Q5" s="59">
        <v>0</v>
      </c>
      <c r="R5" s="59"/>
      <c r="S5" s="59">
        <v>0</v>
      </c>
      <c r="T5" s="59">
        <v>0</v>
      </c>
      <c r="U5" s="59">
        <v>0</v>
      </c>
      <c r="V5" s="59">
        <v>0</v>
      </c>
      <c r="W5" s="61">
        <v>0</v>
      </c>
      <c r="X5" s="61">
        <v>0</v>
      </c>
      <c r="Y5" s="61">
        <v>0</v>
      </c>
      <c r="Z5" s="18">
        <f>D5-SUM(F5:K5)</f>
        <v>0</v>
      </c>
      <c r="AA5" s="67">
        <f>IF(M5&lt;&gt;"",SUM(N5:W5),0)</f>
        <v>0</v>
      </c>
      <c r="AB5" s="67">
        <f>SUM(F5:K5)</f>
        <v>0</v>
      </c>
      <c r="AC5" t="str">
        <f>IF(SUM(N5:Y5)&lt;L5,"Kirjaus kesken",IF(SUM(N5:Y5,F5:K5)&gt;(D5+0.1),"Kirjauksessa näppäilyvirhe, yhteisumma ei täsmää",IF(L5&gt;0.1,"Kirjaus kesken","")))</f>
        <v/>
      </c>
    </row>
    <row r="6" spans="1:29" ht="15.75" thickBot="1" x14ac:dyDescent="0.3">
      <c r="A6" s="21"/>
      <c r="B6" s="22"/>
      <c r="C6" s="23"/>
      <c r="D6" s="42">
        <v>0</v>
      </c>
      <c r="E6" s="208">
        <v>0.255</v>
      </c>
      <c r="F6" s="54">
        <f t="shared" ref="F6:F149" si="0">IF(AND($D6&gt;0,$E6=$F$4),($D6-($D6/(100%+$F$4)/100%)),0)</f>
        <v>0</v>
      </c>
      <c r="G6" s="54">
        <f t="shared" ref="G6:G149" si="1">IF(AND($D6&gt;0,$E6=$G$4),($D6-($D6/(100%+$G$4)/100%)),0)</f>
        <v>0</v>
      </c>
      <c r="H6" s="54">
        <f t="shared" ref="H6:H149" si="2">IF(AND($D6&gt;0,$E6=$H$4),($D6-($D6/(100%+$H$4)/100%)),0)</f>
        <v>0</v>
      </c>
      <c r="I6" s="54">
        <f t="shared" ref="I6:I69" si="3">IF(AND($D6&gt;0,$E6=$I$4),($D6-($D6/(100%+$I$4)/100%)),0)</f>
        <v>0</v>
      </c>
      <c r="J6" s="8">
        <f t="shared" ref="J6:J69" si="4">IF(AND($D6&gt;0,$E6=$J$4),($D6-($D6/(100%+$J$4)/100%)),0)</f>
        <v>0</v>
      </c>
      <c r="K6" s="8">
        <f t="shared" ref="K6:K69" si="5">IF(AND($D6&gt;0,$E6=$K$4),($D6-($D6/(100%+$K$4)/100%)),0)</f>
        <v>0</v>
      </c>
      <c r="L6" s="17">
        <f t="shared" ref="L6:L69" si="6">D6-(SUM(F6:K6))-SUM(N6:Y6)</f>
        <v>0</v>
      </c>
      <c r="M6" s="46"/>
      <c r="N6" s="59">
        <v>0</v>
      </c>
      <c r="O6" s="59"/>
      <c r="P6" s="59"/>
      <c r="Q6" s="59"/>
      <c r="R6" s="59"/>
      <c r="S6" s="59"/>
      <c r="T6" s="59"/>
      <c r="U6" s="59"/>
      <c r="V6" s="59"/>
      <c r="W6" s="59"/>
      <c r="X6" s="61"/>
      <c r="Y6" s="61"/>
      <c r="Z6" s="18">
        <f t="shared" ref="Z6:Z69" si="7">D6-SUM(F6:K6)</f>
        <v>0</v>
      </c>
      <c r="AA6" s="67">
        <f t="shared" ref="AA6:AA69" si="8">IF(M6&lt;&gt;"",SUM(N6:W6),0)</f>
        <v>0</v>
      </c>
      <c r="AB6" s="67">
        <f t="shared" ref="AB6:AB69" si="9">SUM(F6:K6)</f>
        <v>0</v>
      </c>
      <c r="AC6" t="str">
        <f t="shared" ref="AC6:AC69" si="10">IF(SUM(N6:Y6)&lt;L6,"Kirjaus kesken",IF(SUM(N6:Y6,F6:K6)&gt;(D6+0.1),"Kirjauksessa näppäilyvirhe, yhteisumma ei täsmää",IF(L6&gt;0.1,"Kirjaus kesken","")))</f>
        <v/>
      </c>
    </row>
    <row r="7" spans="1:29" ht="15.75" thickBot="1" x14ac:dyDescent="0.3">
      <c r="A7" s="21"/>
      <c r="B7" s="22"/>
      <c r="C7" s="23"/>
      <c r="D7" s="42">
        <v>0</v>
      </c>
      <c r="E7" s="208">
        <v>0.255</v>
      </c>
      <c r="F7" s="54">
        <f t="shared" si="0"/>
        <v>0</v>
      </c>
      <c r="G7" s="54">
        <f t="shared" si="1"/>
        <v>0</v>
      </c>
      <c r="H7" s="54">
        <f t="shared" si="2"/>
        <v>0</v>
      </c>
      <c r="I7" s="54">
        <f t="shared" si="3"/>
        <v>0</v>
      </c>
      <c r="J7" s="8">
        <f t="shared" si="4"/>
        <v>0</v>
      </c>
      <c r="K7" s="8">
        <f t="shared" si="5"/>
        <v>0</v>
      </c>
      <c r="L7" s="17">
        <f t="shared" si="6"/>
        <v>0</v>
      </c>
      <c r="M7" s="46"/>
      <c r="N7" s="59">
        <v>0</v>
      </c>
      <c r="O7" s="59"/>
      <c r="P7" s="59"/>
      <c r="Q7" s="59"/>
      <c r="R7" s="59"/>
      <c r="S7" s="59"/>
      <c r="T7" s="59"/>
      <c r="U7" s="59"/>
      <c r="V7" s="59"/>
      <c r="W7" s="59"/>
      <c r="X7" s="61"/>
      <c r="Y7" s="61"/>
      <c r="Z7" s="18">
        <f t="shared" si="7"/>
        <v>0</v>
      </c>
      <c r="AA7" s="67">
        <f t="shared" si="8"/>
        <v>0</v>
      </c>
      <c r="AB7" s="67">
        <f t="shared" si="9"/>
        <v>0</v>
      </c>
      <c r="AC7" t="str">
        <f t="shared" si="10"/>
        <v/>
      </c>
    </row>
    <row r="8" spans="1:29" ht="15.75" thickBot="1" x14ac:dyDescent="0.3">
      <c r="A8" s="21"/>
      <c r="B8" s="22"/>
      <c r="C8" s="23"/>
      <c r="D8" s="42">
        <v>0</v>
      </c>
      <c r="E8" s="208">
        <v>0.255</v>
      </c>
      <c r="F8" s="54">
        <f t="shared" si="0"/>
        <v>0</v>
      </c>
      <c r="G8" s="54">
        <f t="shared" si="1"/>
        <v>0</v>
      </c>
      <c r="H8" s="54">
        <f t="shared" si="2"/>
        <v>0</v>
      </c>
      <c r="I8" s="54">
        <f t="shared" si="3"/>
        <v>0</v>
      </c>
      <c r="J8" s="8">
        <f t="shared" si="4"/>
        <v>0</v>
      </c>
      <c r="K8" s="8">
        <f t="shared" si="5"/>
        <v>0</v>
      </c>
      <c r="L8" s="17">
        <f t="shared" si="6"/>
        <v>0</v>
      </c>
      <c r="M8" s="46"/>
      <c r="N8" s="59"/>
      <c r="O8" s="59"/>
      <c r="P8" s="59"/>
      <c r="Q8" s="59"/>
      <c r="R8" s="59"/>
      <c r="S8" s="59"/>
      <c r="T8" s="59"/>
      <c r="U8" s="59"/>
      <c r="V8" s="59"/>
      <c r="W8" s="59"/>
      <c r="X8" s="61"/>
      <c r="Y8" s="61"/>
      <c r="Z8" s="18">
        <f t="shared" si="7"/>
        <v>0</v>
      </c>
      <c r="AA8" s="67">
        <f t="shared" si="8"/>
        <v>0</v>
      </c>
      <c r="AB8" s="67">
        <f t="shared" si="9"/>
        <v>0</v>
      </c>
      <c r="AC8" t="str">
        <f t="shared" si="10"/>
        <v/>
      </c>
    </row>
    <row r="9" spans="1:29" ht="15.75" thickBot="1" x14ac:dyDescent="0.3">
      <c r="A9" s="21"/>
      <c r="B9" s="22"/>
      <c r="C9" s="23"/>
      <c r="D9" s="42">
        <v>0</v>
      </c>
      <c r="E9" s="208">
        <v>0.255</v>
      </c>
      <c r="F9" s="54">
        <f t="shared" si="0"/>
        <v>0</v>
      </c>
      <c r="G9" s="54">
        <f t="shared" si="1"/>
        <v>0</v>
      </c>
      <c r="H9" s="54">
        <f t="shared" si="2"/>
        <v>0</v>
      </c>
      <c r="I9" s="54">
        <f t="shared" si="3"/>
        <v>0</v>
      </c>
      <c r="J9" s="8">
        <f t="shared" si="4"/>
        <v>0</v>
      </c>
      <c r="K9" s="8">
        <f t="shared" si="5"/>
        <v>0</v>
      </c>
      <c r="L9" s="17">
        <f t="shared" si="6"/>
        <v>0</v>
      </c>
      <c r="M9" s="46"/>
      <c r="N9" s="59"/>
      <c r="O9" s="59"/>
      <c r="P9" s="59"/>
      <c r="Q9" s="59"/>
      <c r="R9" s="59"/>
      <c r="S9" s="59"/>
      <c r="T9" s="59"/>
      <c r="U9" s="59"/>
      <c r="V9" s="59"/>
      <c r="W9" s="59"/>
      <c r="X9" s="61"/>
      <c r="Y9" s="61"/>
      <c r="Z9" s="18">
        <f t="shared" si="7"/>
        <v>0</v>
      </c>
      <c r="AA9" s="67">
        <f t="shared" si="8"/>
        <v>0</v>
      </c>
      <c r="AB9" s="67">
        <f t="shared" si="9"/>
        <v>0</v>
      </c>
      <c r="AC9" t="str">
        <f t="shared" si="10"/>
        <v/>
      </c>
    </row>
    <row r="10" spans="1:29" ht="15.75" thickBot="1" x14ac:dyDescent="0.3">
      <c r="A10" s="21"/>
      <c r="B10" s="22"/>
      <c r="C10" s="23"/>
      <c r="D10" s="42">
        <v>0</v>
      </c>
      <c r="E10" s="208">
        <v>0.255</v>
      </c>
      <c r="F10" s="54">
        <f t="shared" si="0"/>
        <v>0</v>
      </c>
      <c r="G10" s="54">
        <f t="shared" si="1"/>
        <v>0</v>
      </c>
      <c r="H10" s="54">
        <f t="shared" si="2"/>
        <v>0</v>
      </c>
      <c r="I10" s="54">
        <f t="shared" si="3"/>
        <v>0</v>
      </c>
      <c r="J10" s="8">
        <f t="shared" si="4"/>
        <v>0</v>
      </c>
      <c r="K10" s="8">
        <f t="shared" si="5"/>
        <v>0</v>
      </c>
      <c r="L10" s="17">
        <f t="shared" si="6"/>
        <v>0</v>
      </c>
      <c r="M10" s="46"/>
      <c r="N10" s="59"/>
      <c r="O10" s="59"/>
      <c r="P10" s="59"/>
      <c r="Q10" s="59"/>
      <c r="R10" s="59"/>
      <c r="S10" s="59"/>
      <c r="T10" s="59"/>
      <c r="U10" s="59"/>
      <c r="V10" s="59"/>
      <c r="W10" s="59"/>
      <c r="X10" s="61"/>
      <c r="Y10" s="61"/>
      <c r="Z10" s="18">
        <f t="shared" si="7"/>
        <v>0</v>
      </c>
      <c r="AA10" s="67">
        <f t="shared" si="8"/>
        <v>0</v>
      </c>
      <c r="AB10" s="67">
        <f t="shared" si="9"/>
        <v>0</v>
      </c>
      <c r="AC10" t="str">
        <f t="shared" si="10"/>
        <v/>
      </c>
    </row>
    <row r="11" spans="1:29" ht="15.75" thickBot="1" x14ac:dyDescent="0.3">
      <c r="A11" s="21"/>
      <c r="B11" s="22"/>
      <c r="C11" s="23"/>
      <c r="D11" s="42">
        <v>0</v>
      </c>
      <c r="E11" s="208">
        <v>0.255</v>
      </c>
      <c r="F11" s="54">
        <f t="shared" si="0"/>
        <v>0</v>
      </c>
      <c r="G11" s="54">
        <f t="shared" si="1"/>
        <v>0</v>
      </c>
      <c r="H11" s="54">
        <f t="shared" si="2"/>
        <v>0</v>
      </c>
      <c r="I11" s="54">
        <f t="shared" si="3"/>
        <v>0</v>
      </c>
      <c r="J11" s="8">
        <f t="shared" si="4"/>
        <v>0</v>
      </c>
      <c r="K11" s="8">
        <f t="shared" si="5"/>
        <v>0</v>
      </c>
      <c r="L11" s="17">
        <f t="shared" si="6"/>
        <v>0</v>
      </c>
      <c r="M11" s="46"/>
      <c r="N11" s="59"/>
      <c r="O11" s="59"/>
      <c r="P11" s="59"/>
      <c r="Q11" s="59"/>
      <c r="R11" s="59"/>
      <c r="S11" s="59"/>
      <c r="T11" s="59"/>
      <c r="U11" s="59"/>
      <c r="V11" s="59"/>
      <c r="W11" s="59"/>
      <c r="X11" s="61"/>
      <c r="Y11" s="61"/>
      <c r="Z11" s="18">
        <f t="shared" si="7"/>
        <v>0</v>
      </c>
      <c r="AA11" s="67">
        <f t="shared" si="8"/>
        <v>0</v>
      </c>
      <c r="AB11" s="67">
        <f t="shared" si="9"/>
        <v>0</v>
      </c>
      <c r="AC11" t="str">
        <f t="shared" si="10"/>
        <v/>
      </c>
    </row>
    <row r="12" spans="1:29" ht="15.75" thickBot="1" x14ac:dyDescent="0.3">
      <c r="A12" s="21"/>
      <c r="B12" s="22"/>
      <c r="C12" s="23"/>
      <c r="D12" s="42">
        <v>0</v>
      </c>
      <c r="E12" s="208">
        <v>0.255</v>
      </c>
      <c r="F12" s="54">
        <f t="shared" si="0"/>
        <v>0</v>
      </c>
      <c r="G12" s="54">
        <f t="shared" si="1"/>
        <v>0</v>
      </c>
      <c r="H12" s="54">
        <f t="shared" si="2"/>
        <v>0</v>
      </c>
      <c r="I12" s="54">
        <f t="shared" si="3"/>
        <v>0</v>
      </c>
      <c r="J12" s="8">
        <f t="shared" si="4"/>
        <v>0</v>
      </c>
      <c r="K12" s="8">
        <f t="shared" si="5"/>
        <v>0</v>
      </c>
      <c r="L12" s="17">
        <f t="shared" si="6"/>
        <v>0</v>
      </c>
      <c r="M12" s="46"/>
      <c r="N12" s="59"/>
      <c r="O12" s="59"/>
      <c r="P12" s="59"/>
      <c r="Q12" s="59"/>
      <c r="R12" s="59"/>
      <c r="S12" s="59"/>
      <c r="T12" s="59"/>
      <c r="U12" s="59"/>
      <c r="V12" s="59"/>
      <c r="W12" s="59"/>
      <c r="X12" s="61"/>
      <c r="Y12" s="61"/>
      <c r="Z12" s="18">
        <f t="shared" si="7"/>
        <v>0</v>
      </c>
      <c r="AA12" s="67">
        <f t="shared" si="8"/>
        <v>0</v>
      </c>
      <c r="AB12" s="67">
        <f t="shared" si="9"/>
        <v>0</v>
      </c>
      <c r="AC12" t="str">
        <f t="shared" si="10"/>
        <v/>
      </c>
    </row>
    <row r="13" spans="1:29" ht="15.75" thickBot="1" x14ac:dyDescent="0.3">
      <c r="A13" s="21"/>
      <c r="B13" s="22"/>
      <c r="C13" s="23"/>
      <c r="D13" s="42">
        <v>0</v>
      </c>
      <c r="E13" s="208">
        <v>0.255</v>
      </c>
      <c r="F13" s="54">
        <f t="shared" si="0"/>
        <v>0</v>
      </c>
      <c r="G13" s="54">
        <f t="shared" si="1"/>
        <v>0</v>
      </c>
      <c r="H13" s="54">
        <f t="shared" si="2"/>
        <v>0</v>
      </c>
      <c r="I13" s="54">
        <f t="shared" si="3"/>
        <v>0</v>
      </c>
      <c r="J13" s="8">
        <f t="shared" si="4"/>
        <v>0</v>
      </c>
      <c r="K13" s="8">
        <f t="shared" si="5"/>
        <v>0</v>
      </c>
      <c r="L13" s="17">
        <f t="shared" si="6"/>
        <v>0</v>
      </c>
      <c r="M13" s="46"/>
      <c r="N13" s="59"/>
      <c r="O13" s="59"/>
      <c r="P13" s="59"/>
      <c r="Q13" s="59"/>
      <c r="R13" s="59"/>
      <c r="S13" s="59"/>
      <c r="T13" s="59"/>
      <c r="U13" s="59"/>
      <c r="V13" s="59"/>
      <c r="W13" s="59"/>
      <c r="X13" s="61"/>
      <c r="Y13" s="61"/>
      <c r="Z13" s="18">
        <f t="shared" si="7"/>
        <v>0</v>
      </c>
      <c r="AA13" s="67">
        <f t="shared" si="8"/>
        <v>0</v>
      </c>
      <c r="AB13" s="67">
        <f t="shared" si="9"/>
        <v>0</v>
      </c>
      <c r="AC13" t="str">
        <f t="shared" si="10"/>
        <v/>
      </c>
    </row>
    <row r="14" spans="1:29" ht="15.75" thickBot="1" x14ac:dyDescent="0.3">
      <c r="A14" s="21"/>
      <c r="B14" s="22"/>
      <c r="C14" s="23"/>
      <c r="D14" s="42">
        <v>0</v>
      </c>
      <c r="E14" s="208">
        <v>0.255</v>
      </c>
      <c r="F14" s="54">
        <f t="shared" si="0"/>
        <v>0</v>
      </c>
      <c r="G14" s="54">
        <f t="shared" si="1"/>
        <v>0</v>
      </c>
      <c r="H14" s="54">
        <f t="shared" si="2"/>
        <v>0</v>
      </c>
      <c r="I14" s="54">
        <f t="shared" si="3"/>
        <v>0</v>
      </c>
      <c r="J14" s="8">
        <f t="shared" si="4"/>
        <v>0</v>
      </c>
      <c r="K14" s="8">
        <f t="shared" si="5"/>
        <v>0</v>
      </c>
      <c r="L14" s="17">
        <f t="shared" si="6"/>
        <v>0</v>
      </c>
      <c r="M14" s="46"/>
      <c r="N14" s="59"/>
      <c r="O14" s="59"/>
      <c r="P14" s="59"/>
      <c r="Q14" s="59"/>
      <c r="R14" s="59"/>
      <c r="S14" s="59"/>
      <c r="T14" s="59"/>
      <c r="U14" s="59"/>
      <c r="V14" s="59"/>
      <c r="W14" s="59"/>
      <c r="X14" s="61"/>
      <c r="Y14" s="61"/>
      <c r="Z14" s="18">
        <f t="shared" si="7"/>
        <v>0</v>
      </c>
      <c r="AA14" s="67">
        <f t="shared" si="8"/>
        <v>0</v>
      </c>
      <c r="AB14" s="67">
        <f t="shared" si="9"/>
        <v>0</v>
      </c>
      <c r="AC14" t="str">
        <f t="shared" si="10"/>
        <v/>
      </c>
    </row>
    <row r="15" spans="1:29" ht="15.75" thickBot="1" x14ac:dyDescent="0.3">
      <c r="A15" s="21"/>
      <c r="B15" s="22"/>
      <c r="C15" s="23"/>
      <c r="D15" s="42">
        <v>0</v>
      </c>
      <c r="E15" s="208">
        <v>0.255</v>
      </c>
      <c r="F15" s="54">
        <f t="shared" si="0"/>
        <v>0</v>
      </c>
      <c r="G15" s="54">
        <f t="shared" si="1"/>
        <v>0</v>
      </c>
      <c r="H15" s="54">
        <f t="shared" si="2"/>
        <v>0</v>
      </c>
      <c r="I15" s="54">
        <f t="shared" si="3"/>
        <v>0</v>
      </c>
      <c r="J15" s="8">
        <f t="shared" si="4"/>
        <v>0</v>
      </c>
      <c r="K15" s="8">
        <f t="shared" si="5"/>
        <v>0</v>
      </c>
      <c r="L15" s="17">
        <f t="shared" si="6"/>
        <v>0</v>
      </c>
      <c r="M15" s="46"/>
      <c r="N15" s="59"/>
      <c r="O15" s="59"/>
      <c r="P15" s="59"/>
      <c r="Q15" s="59"/>
      <c r="R15" s="59"/>
      <c r="S15" s="59"/>
      <c r="T15" s="59"/>
      <c r="U15" s="59"/>
      <c r="V15" s="59"/>
      <c r="W15" s="59"/>
      <c r="X15" s="61"/>
      <c r="Y15" s="61"/>
      <c r="Z15" s="18">
        <f t="shared" si="7"/>
        <v>0</v>
      </c>
      <c r="AA15" s="67">
        <f t="shared" si="8"/>
        <v>0</v>
      </c>
      <c r="AB15" s="67">
        <f t="shared" si="9"/>
        <v>0</v>
      </c>
      <c r="AC15" t="str">
        <f t="shared" si="10"/>
        <v/>
      </c>
    </row>
    <row r="16" spans="1:29" ht="15.75" thickBot="1" x14ac:dyDescent="0.3">
      <c r="A16" s="21"/>
      <c r="B16" s="22"/>
      <c r="C16" s="23"/>
      <c r="D16" s="42">
        <v>0</v>
      </c>
      <c r="E16" s="208">
        <v>0.255</v>
      </c>
      <c r="F16" s="54">
        <f t="shared" si="0"/>
        <v>0</v>
      </c>
      <c r="G16" s="54">
        <f t="shared" si="1"/>
        <v>0</v>
      </c>
      <c r="H16" s="54">
        <f t="shared" si="2"/>
        <v>0</v>
      </c>
      <c r="I16" s="54">
        <f t="shared" si="3"/>
        <v>0</v>
      </c>
      <c r="J16" s="8">
        <f t="shared" si="4"/>
        <v>0</v>
      </c>
      <c r="K16" s="8">
        <f t="shared" si="5"/>
        <v>0</v>
      </c>
      <c r="L16" s="17">
        <f t="shared" si="6"/>
        <v>0</v>
      </c>
      <c r="M16" s="46"/>
      <c r="N16" s="59"/>
      <c r="O16" s="59"/>
      <c r="P16" s="59"/>
      <c r="Q16" s="59"/>
      <c r="R16" s="59"/>
      <c r="S16" s="59"/>
      <c r="T16" s="59"/>
      <c r="U16" s="59"/>
      <c r="V16" s="59"/>
      <c r="W16" s="59"/>
      <c r="X16" s="61"/>
      <c r="Y16" s="61"/>
      <c r="Z16" s="18">
        <f t="shared" si="7"/>
        <v>0</v>
      </c>
      <c r="AA16" s="67">
        <f t="shared" si="8"/>
        <v>0</v>
      </c>
      <c r="AB16" s="67">
        <f t="shared" si="9"/>
        <v>0</v>
      </c>
      <c r="AC16" t="str">
        <f t="shared" si="10"/>
        <v/>
      </c>
    </row>
    <row r="17" spans="1:29" ht="15.75" thickBot="1" x14ac:dyDescent="0.3">
      <c r="A17" s="21"/>
      <c r="B17" s="22"/>
      <c r="C17" s="23"/>
      <c r="D17" s="42">
        <v>0</v>
      </c>
      <c r="E17" s="208">
        <v>0.255</v>
      </c>
      <c r="F17" s="54">
        <f t="shared" si="0"/>
        <v>0</v>
      </c>
      <c r="G17" s="54">
        <f t="shared" si="1"/>
        <v>0</v>
      </c>
      <c r="H17" s="54">
        <f t="shared" si="2"/>
        <v>0</v>
      </c>
      <c r="I17" s="54">
        <f t="shared" si="3"/>
        <v>0</v>
      </c>
      <c r="J17" s="8">
        <f t="shared" si="4"/>
        <v>0</v>
      </c>
      <c r="K17" s="8">
        <f t="shared" si="5"/>
        <v>0</v>
      </c>
      <c r="L17" s="17">
        <f t="shared" si="6"/>
        <v>0</v>
      </c>
      <c r="M17" s="46"/>
      <c r="N17" s="59"/>
      <c r="O17" s="59"/>
      <c r="P17" s="59"/>
      <c r="Q17" s="59"/>
      <c r="R17" s="59"/>
      <c r="S17" s="59"/>
      <c r="T17" s="59"/>
      <c r="U17" s="59"/>
      <c r="V17" s="59"/>
      <c r="W17" s="59"/>
      <c r="X17" s="61"/>
      <c r="Y17" s="61"/>
      <c r="Z17" s="18">
        <f t="shared" si="7"/>
        <v>0</v>
      </c>
      <c r="AA17" s="67">
        <f t="shared" si="8"/>
        <v>0</v>
      </c>
      <c r="AB17" s="67">
        <f t="shared" si="9"/>
        <v>0</v>
      </c>
      <c r="AC17" t="str">
        <f t="shared" si="10"/>
        <v/>
      </c>
    </row>
    <row r="18" spans="1:29" ht="15.75" thickBot="1" x14ac:dyDescent="0.3">
      <c r="A18" s="21"/>
      <c r="B18" s="22"/>
      <c r="C18" s="23"/>
      <c r="D18" s="42">
        <v>0</v>
      </c>
      <c r="E18" s="208">
        <v>0.255</v>
      </c>
      <c r="F18" s="54">
        <f t="shared" si="0"/>
        <v>0</v>
      </c>
      <c r="G18" s="54">
        <f t="shared" si="1"/>
        <v>0</v>
      </c>
      <c r="H18" s="54">
        <f t="shared" si="2"/>
        <v>0</v>
      </c>
      <c r="I18" s="54">
        <f t="shared" si="3"/>
        <v>0</v>
      </c>
      <c r="J18" s="8">
        <f t="shared" si="4"/>
        <v>0</v>
      </c>
      <c r="K18" s="8">
        <f t="shared" si="5"/>
        <v>0</v>
      </c>
      <c r="L18" s="17">
        <f t="shared" si="6"/>
        <v>0</v>
      </c>
      <c r="M18" s="46"/>
      <c r="N18" s="59"/>
      <c r="O18" s="59"/>
      <c r="P18" s="59"/>
      <c r="Q18" s="59"/>
      <c r="R18" s="59"/>
      <c r="S18" s="59"/>
      <c r="T18" s="59"/>
      <c r="U18" s="59"/>
      <c r="V18" s="59"/>
      <c r="W18" s="59"/>
      <c r="X18" s="61"/>
      <c r="Y18" s="61"/>
      <c r="Z18" s="18">
        <f t="shared" si="7"/>
        <v>0</v>
      </c>
      <c r="AA18" s="67">
        <f t="shared" si="8"/>
        <v>0</v>
      </c>
      <c r="AB18" s="67">
        <f t="shared" si="9"/>
        <v>0</v>
      </c>
      <c r="AC18" t="str">
        <f t="shared" si="10"/>
        <v/>
      </c>
    </row>
    <row r="19" spans="1:29" ht="15.75" thickBot="1" x14ac:dyDescent="0.3">
      <c r="A19" s="21"/>
      <c r="B19" s="22"/>
      <c r="C19" s="23"/>
      <c r="D19" s="42">
        <v>0</v>
      </c>
      <c r="E19" s="208">
        <v>0.255</v>
      </c>
      <c r="F19" s="54">
        <f t="shared" si="0"/>
        <v>0</v>
      </c>
      <c r="G19" s="54">
        <f t="shared" si="1"/>
        <v>0</v>
      </c>
      <c r="H19" s="54">
        <f t="shared" si="2"/>
        <v>0</v>
      </c>
      <c r="I19" s="54">
        <f t="shared" si="3"/>
        <v>0</v>
      </c>
      <c r="J19" s="8">
        <f t="shared" si="4"/>
        <v>0</v>
      </c>
      <c r="K19" s="8">
        <f t="shared" si="5"/>
        <v>0</v>
      </c>
      <c r="L19" s="17">
        <f t="shared" si="6"/>
        <v>0</v>
      </c>
      <c r="M19" s="46"/>
      <c r="N19" s="59"/>
      <c r="O19" s="59"/>
      <c r="P19" s="59"/>
      <c r="Q19" s="59"/>
      <c r="R19" s="59"/>
      <c r="S19" s="59"/>
      <c r="T19" s="59"/>
      <c r="U19" s="59"/>
      <c r="V19" s="59"/>
      <c r="W19" s="59"/>
      <c r="X19" s="61"/>
      <c r="Y19" s="61"/>
      <c r="Z19" s="18">
        <f t="shared" si="7"/>
        <v>0</v>
      </c>
      <c r="AA19" s="67">
        <f t="shared" si="8"/>
        <v>0</v>
      </c>
      <c r="AB19" s="67">
        <f t="shared" si="9"/>
        <v>0</v>
      </c>
      <c r="AC19" t="str">
        <f t="shared" si="10"/>
        <v/>
      </c>
    </row>
    <row r="20" spans="1:29" ht="15.75" thickBot="1" x14ac:dyDescent="0.3">
      <c r="A20" s="21"/>
      <c r="B20" s="22"/>
      <c r="C20" s="23"/>
      <c r="D20" s="42">
        <v>0</v>
      </c>
      <c r="E20" s="208">
        <v>0.255</v>
      </c>
      <c r="F20" s="54">
        <f t="shared" si="0"/>
        <v>0</v>
      </c>
      <c r="G20" s="54">
        <f t="shared" si="1"/>
        <v>0</v>
      </c>
      <c r="H20" s="54">
        <f t="shared" si="2"/>
        <v>0</v>
      </c>
      <c r="I20" s="54">
        <f t="shared" si="3"/>
        <v>0</v>
      </c>
      <c r="J20" s="8">
        <f t="shared" si="4"/>
        <v>0</v>
      </c>
      <c r="K20" s="8">
        <f t="shared" si="5"/>
        <v>0</v>
      </c>
      <c r="L20" s="17">
        <f t="shared" si="6"/>
        <v>0</v>
      </c>
      <c r="M20" s="46"/>
      <c r="N20" s="59"/>
      <c r="O20" s="59"/>
      <c r="P20" s="59"/>
      <c r="Q20" s="59"/>
      <c r="R20" s="59"/>
      <c r="S20" s="59"/>
      <c r="T20" s="59"/>
      <c r="U20" s="59"/>
      <c r="V20" s="59"/>
      <c r="W20" s="59"/>
      <c r="X20" s="61"/>
      <c r="Y20" s="61"/>
      <c r="Z20" s="18">
        <f t="shared" si="7"/>
        <v>0</v>
      </c>
      <c r="AA20" s="67">
        <f t="shared" si="8"/>
        <v>0</v>
      </c>
      <c r="AB20" s="67">
        <f t="shared" si="9"/>
        <v>0</v>
      </c>
      <c r="AC20" t="str">
        <f t="shared" si="10"/>
        <v/>
      </c>
    </row>
    <row r="21" spans="1:29" ht="15.75" thickBot="1" x14ac:dyDescent="0.3">
      <c r="A21" s="21"/>
      <c r="B21" s="22"/>
      <c r="C21" s="23"/>
      <c r="D21" s="42">
        <v>0</v>
      </c>
      <c r="E21" s="208">
        <v>0.255</v>
      </c>
      <c r="F21" s="54">
        <f t="shared" si="0"/>
        <v>0</v>
      </c>
      <c r="G21" s="54">
        <f t="shared" si="1"/>
        <v>0</v>
      </c>
      <c r="H21" s="54">
        <f t="shared" si="2"/>
        <v>0</v>
      </c>
      <c r="I21" s="54">
        <f t="shared" si="3"/>
        <v>0</v>
      </c>
      <c r="J21" s="8">
        <f t="shared" si="4"/>
        <v>0</v>
      </c>
      <c r="K21" s="8">
        <f t="shared" si="5"/>
        <v>0</v>
      </c>
      <c r="L21" s="17">
        <f t="shared" si="6"/>
        <v>0</v>
      </c>
      <c r="M21" s="46"/>
      <c r="N21" s="59"/>
      <c r="O21" s="59"/>
      <c r="P21" s="59"/>
      <c r="Q21" s="59"/>
      <c r="R21" s="59"/>
      <c r="S21" s="59"/>
      <c r="T21" s="59"/>
      <c r="U21" s="59"/>
      <c r="V21" s="59"/>
      <c r="W21" s="59"/>
      <c r="X21" s="61"/>
      <c r="Y21" s="61"/>
      <c r="Z21" s="18">
        <f t="shared" si="7"/>
        <v>0</v>
      </c>
      <c r="AA21" s="67">
        <f t="shared" si="8"/>
        <v>0</v>
      </c>
      <c r="AB21" s="67">
        <f t="shared" si="9"/>
        <v>0</v>
      </c>
      <c r="AC21" t="str">
        <f t="shared" si="10"/>
        <v/>
      </c>
    </row>
    <row r="22" spans="1:29" ht="15.75" thickBot="1" x14ac:dyDescent="0.3">
      <c r="A22" s="21"/>
      <c r="B22" s="22"/>
      <c r="C22" s="23"/>
      <c r="D22" s="42">
        <v>0</v>
      </c>
      <c r="E22" s="208">
        <v>0.255</v>
      </c>
      <c r="F22" s="54">
        <f t="shared" si="0"/>
        <v>0</v>
      </c>
      <c r="G22" s="54">
        <f t="shared" si="1"/>
        <v>0</v>
      </c>
      <c r="H22" s="54">
        <f t="shared" si="2"/>
        <v>0</v>
      </c>
      <c r="I22" s="54">
        <f t="shared" si="3"/>
        <v>0</v>
      </c>
      <c r="J22" s="8">
        <f t="shared" si="4"/>
        <v>0</v>
      </c>
      <c r="K22" s="8">
        <f t="shared" si="5"/>
        <v>0</v>
      </c>
      <c r="L22" s="17">
        <f t="shared" si="6"/>
        <v>0</v>
      </c>
      <c r="M22" s="46"/>
      <c r="N22" s="59"/>
      <c r="O22" s="59"/>
      <c r="P22" s="59"/>
      <c r="Q22" s="59"/>
      <c r="R22" s="59"/>
      <c r="S22" s="59"/>
      <c r="T22" s="59"/>
      <c r="U22" s="59"/>
      <c r="V22" s="59"/>
      <c r="W22" s="59"/>
      <c r="X22" s="61"/>
      <c r="Y22" s="61"/>
      <c r="Z22" s="18">
        <f t="shared" si="7"/>
        <v>0</v>
      </c>
      <c r="AA22" s="67">
        <f t="shared" si="8"/>
        <v>0</v>
      </c>
      <c r="AB22" s="67">
        <f t="shared" si="9"/>
        <v>0</v>
      </c>
      <c r="AC22" t="str">
        <f t="shared" si="10"/>
        <v/>
      </c>
    </row>
    <row r="23" spans="1:29" ht="15.75" thickBot="1" x14ac:dyDescent="0.3">
      <c r="A23" s="21"/>
      <c r="B23" s="22"/>
      <c r="C23" s="23"/>
      <c r="D23" s="42">
        <v>0</v>
      </c>
      <c r="E23" s="208">
        <v>0.255</v>
      </c>
      <c r="F23" s="54">
        <f t="shared" si="0"/>
        <v>0</v>
      </c>
      <c r="G23" s="54">
        <f t="shared" si="1"/>
        <v>0</v>
      </c>
      <c r="H23" s="54">
        <f t="shared" si="2"/>
        <v>0</v>
      </c>
      <c r="I23" s="54">
        <f t="shared" si="3"/>
        <v>0</v>
      </c>
      <c r="J23" s="8">
        <f t="shared" si="4"/>
        <v>0</v>
      </c>
      <c r="K23" s="8">
        <f t="shared" si="5"/>
        <v>0</v>
      </c>
      <c r="L23" s="17">
        <f t="shared" si="6"/>
        <v>0</v>
      </c>
      <c r="M23" s="46"/>
      <c r="N23" s="59"/>
      <c r="O23" s="59"/>
      <c r="P23" s="59"/>
      <c r="Q23" s="59"/>
      <c r="R23" s="59"/>
      <c r="S23" s="59"/>
      <c r="T23" s="59"/>
      <c r="U23" s="59"/>
      <c r="V23" s="59"/>
      <c r="W23" s="59"/>
      <c r="X23" s="61"/>
      <c r="Y23" s="61"/>
      <c r="Z23" s="18">
        <f t="shared" si="7"/>
        <v>0</v>
      </c>
      <c r="AA23" s="67">
        <f t="shared" si="8"/>
        <v>0</v>
      </c>
      <c r="AB23" s="67">
        <f t="shared" si="9"/>
        <v>0</v>
      </c>
      <c r="AC23" t="str">
        <f t="shared" si="10"/>
        <v/>
      </c>
    </row>
    <row r="24" spans="1:29" ht="15.75" thickBot="1" x14ac:dyDescent="0.3">
      <c r="A24" s="21"/>
      <c r="B24" s="22"/>
      <c r="C24" s="23"/>
      <c r="D24" s="42">
        <v>0</v>
      </c>
      <c r="E24" s="208">
        <v>0.255</v>
      </c>
      <c r="F24" s="54">
        <f t="shared" si="0"/>
        <v>0</v>
      </c>
      <c r="G24" s="54">
        <f t="shared" si="1"/>
        <v>0</v>
      </c>
      <c r="H24" s="54">
        <f t="shared" si="2"/>
        <v>0</v>
      </c>
      <c r="I24" s="54">
        <f t="shared" si="3"/>
        <v>0</v>
      </c>
      <c r="J24" s="8">
        <f t="shared" si="4"/>
        <v>0</v>
      </c>
      <c r="K24" s="8">
        <f t="shared" si="5"/>
        <v>0</v>
      </c>
      <c r="L24" s="17">
        <f t="shared" si="6"/>
        <v>0</v>
      </c>
      <c r="M24" s="46"/>
      <c r="N24" s="59"/>
      <c r="O24" s="59"/>
      <c r="P24" s="59"/>
      <c r="Q24" s="59"/>
      <c r="R24" s="59"/>
      <c r="S24" s="59"/>
      <c r="T24" s="59"/>
      <c r="U24" s="59"/>
      <c r="V24" s="59"/>
      <c r="W24" s="59"/>
      <c r="X24" s="61"/>
      <c r="Y24" s="61"/>
      <c r="Z24" s="18">
        <f t="shared" si="7"/>
        <v>0</v>
      </c>
      <c r="AA24" s="67">
        <f t="shared" si="8"/>
        <v>0</v>
      </c>
      <c r="AB24" s="67">
        <f t="shared" si="9"/>
        <v>0</v>
      </c>
      <c r="AC24" t="str">
        <f t="shared" si="10"/>
        <v/>
      </c>
    </row>
    <row r="25" spans="1:29" ht="15.75" thickBot="1" x14ac:dyDescent="0.3">
      <c r="A25" s="21"/>
      <c r="B25" s="22"/>
      <c r="C25" s="23"/>
      <c r="D25" s="42">
        <v>0</v>
      </c>
      <c r="E25" s="208">
        <v>0.255</v>
      </c>
      <c r="F25" s="54">
        <f t="shared" si="0"/>
        <v>0</v>
      </c>
      <c r="G25" s="54">
        <f t="shared" si="1"/>
        <v>0</v>
      </c>
      <c r="H25" s="54">
        <f t="shared" si="2"/>
        <v>0</v>
      </c>
      <c r="I25" s="54">
        <f t="shared" si="3"/>
        <v>0</v>
      </c>
      <c r="J25" s="8">
        <f t="shared" si="4"/>
        <v>0</v>
      </c>
      <c r="K25" s="8">
        <f t="shared" si="5"/>
        <v>0</v>
      </c>
      <c r="L25" s="17">
        <f t="shared" si="6"/>
        <v>0</v>
      </c>
      <c r="M25" s="46"/>
      <c r="N25" s="59"/>
      <c r="O25" s="59"/>
      <c r="P25" s="59"/>
      <c r="Q25" s="59"/>
      <c r="R25" s="59"/>
      <c r="S25" s="59"/>
      <c r="T25" s="59"/>
      <c r="U25" s="59"/>
      <c r="V25" s="59"/>
      <c r="W25" s="59"/>
      <c r="X25" s="61"/>
      <c r="Y25" s="61"/>
      <c r="Z25" s="18">
        <f t="shared" si="7"/>
        <v>0</v>
      </c>
      <c r="AA25" s="67">
        <f t="shared" si="8"/>
        <v>0</v>
      </c>
      <c r="AB25" s="67">
        <f t="shared" si="9"/>
        <v>0</v>
      </c>
      <c r="AC25" t="str">
        <f t="shared" si="10"/>
        <v/>
      </c>
    </row>
    <row r="26" spans="1:29" ht="15.75" thickBot="1" x14ac:dyDescent="0.3">
      <c r="A26" s="21"/>
      <c r="B26" s="22"/>
      <c r="C26" s="23"/>
      <c r="D26" s="42">
        <v>0</v>
      </c>
      <c r="E26" s="208">
        <v>0.255</v>
      </c>
      <c r="F26" s="54">
        <f t="shared" si="0"/>
        <v>0</v>
      </c>
      <c r="G26" s="54">
        <f t="shared" si="1"/>
        <v>0</v>
      </c>
      <c r="H26" s="54">
        <f t="shared" si="2"/>
        <v>0</v>
      </c>
      <c r="I26" s="54">
        <f t="shared" si="3"/>
        <v>0</v>
      </c>
      <c r="J26" s="8">
        <f t="shared" si="4"/>
        <v>0</v>
      </c>
      <c r="K26" s="8">
        <f t="shared" si="5"/>
        <v>0</v>
      </c>
      <c r="L26" s="17">
        <f t="shared" si="6"/>
        <v>0</v>
      </c>
      <c r="M26" s="46"/>
      <c r="N26" s="59"/>
      <c r="O26" s="59"/>
      <c r="P26" s="59"/>
      <c r="Q26" s="59"/>
      <c r="R26" s="59"/>
      <c r="S26" s="59"/>
      <c r="T26" s="59"/>
      <c r="U26" s="59"/>
      <c r="V26" s="59"/>
      <c r="W26" s="59"/>
      <c r="X26" s="61"/>
      <c r="Y26" s="61"/>
      <c r="Z26" s="18">
        <f t="shared" si="7"/>
        <v>0</v>
      </c>
      <c r="AA26" s="67">
        <f t="shared" si="8"/>
        <v>0</v>
      </c>
      <c r="AB26" s="67">
        <f t="shared" si="9"/>
        <v>0</v>
      </c>
      <c r="AC26" t="str">
        <f t="shared" si="10"/>
        <v/>
      </c>
    </row>
    <row r="27" spans="1:29" ht="15.75" thickBot="1" x14ac:dyDescent="0.3">
      <c r="A27" s="21"/>
      <c r="B27" s="22"/>
      <c r="C27" s="23"/>
      <c r="D27" s="42">
        <v>0</v>
      </c>
      <c r="E27" s="208">
        <v>0.255</v>
      </c>
      <c r="F27" s="54">
        <f t="shared" si="0"/>
        <v>0</v>
      </c>
      <c r="G27" s="54">
        <f t="shared" si="1"/>
        <v>0</v>
      </c>
      <c r="H27" s="54">
        <f t="shared" si="2"/>
        <v>0</v>
      </c>
      <c r="I27" s="54">
        <f t="shared" si="3"/>
        <v>0</v>
      </c>
      <c r="J27" s="8">
        <f t="shared" si="4"/>
        <v>0</v>
      </c>
      <c r="K27" s="8">
        <f t="shared" si="5"/>
        <v>0</v>
      </c>
      <c r="L27" s="17">
        <f t="shared" si="6"/>
        <v>0</v>
      </c>
      <c r="M27" s="46"/>
      <c r="N27" s="59"/>
      <c r="O27" s="59"/>
      <c r="P27" s="59"/>
      <c r="Q27" s="59"/>
      <c r="R27" s="59"/>
      <c r="S27" s="59"/>
      <c r="T27" s="59"/>
      <c r="U27" s="59"/>
      <c r="V27" s="59"/>
      <c r="W27" s="59"/>
      <c r="X27" s="61"/>
      <c r="Y27" s="61"/>
      <c r="Z27" s="18">
        <f t="shared" si="7"/>
        <v>0</v>
      </c>
      <c r="AA27" s="67">
        <f t="shared" si="8"/>
        <v>0</v>
      </c>
      <c r="AB27" s="67">
        <f t="shared" si="9"/>
        <v>0</v>
      </c>
      <c r="AC27" t="str">
        <f t="shared" si="10"/>
        <v/>
      </c>
    </row>
    <row r="28" spans="1:29" ht="15.75" thickBot="1" x14ac:dyDescent="0.3">
      <c r="A28" s="21"/>
      <c r="B28" s="22"/>
      <c r="C28" s="23"/>
      <c r="D28" s="42">
        <v>0</v>
      </c>
      <c r="E28" s="208">
        <v>0.255</v>
      </c>
      <c r="F28" s="54">
        <f t="shared" si="0"/>
        <v>0</v>
      </c>
      <c r="G28" s="54">
        <f t="shared" si="1"/>
        <v>0</v>
      </c>
      <c r="H28" s="54">
        <f t="shared" si="2"/>
        <v>0</v>
      </c>
      <c r="I28" s="54">
        <f t="shared" si="3"/>
        <v>0</v>
      </c>
      <c r="J28" s="8">
        <f t="shared" si="4"/>
        <v>0</v>
      </c>
      <c r="K28" s="8">
        <f t="shared" si="5"/>
        <v>0</v>
      </c>
      <c r="L28" s="17">
        <f t="shared" si="6"/>
        <v>0</v>
      </c>
      <c r="M28" s="46"/>
      <c r="N28" s="59"/>
      <c r="O28" s="59"/>
      <c r="P28" s="59"/>
      <c r="Q28" s="59"/>
      <c r="R28" s="59"/>
      <c r="S28" s="59"/>
      <c r="T28" s="59"/>
      <c r="U28" s="59"/>
      <c r="V28" s="59"/>
      <c r="W28" s="59"/>
      <c r="X28" s="61"/>
      <c r="Y28" s="61"/>
      <c r="Z28" s="18">
        <f t="shared" si="7"/>
        <v>0</v>
      </c>
      <c r="AA28" s="67">
        <f t="shared" si="8"/>
        <v>0</v>
      </c>
      <c r="AB28" s="67">
        <f t="shared" si="9"/>
        <v>0</v>
      </c>
      <c r="AC28" t="str">
        <f t="shared" si="10"/>
        <v/>
      </c>
    </row>
    <row r="29" spans="1:29" ht="15.75" thickBot="1" x14ac:dyDescent="0.3">
      <c r="A29" s="21"/>
      <c r="B29" s="22"/>
      <c r="C29" s="23"/>
      <c r="D29" s="42">
        <v>0</v>
      </c>
      <c r="E29" s="208">
        <v>0.255</v>
      </c>
      <c r="F29" s="54">
        <f t="shared" si="0"/>
        <v>0</v>
      </c>
      <c r="G29" s="54">
        <f t="shared" si="1"/>
        <v>0</v>
      </c>
      <c r="H29" s="54">
        <f t="shared" si="2"/>
        <v>0</v>
      </c>
      <c r="I29" s="54">
        <f t="shared" si="3"/>
        <v>0</v>
      </c>
      <c r="J29" s="8">
        <f t="shared" si="4"/>
        <v>0</v>
      </c>
      <c r="K29" s="8">
        <f t="shared" si="5"/>
        <v>0</v>
      </c>
      <c r="L29" s="17">
        <f t="shared" si="6"/>
        <v>0</v>
      </c>
      <c r="M29" s="46"/>
      <c r="N29" s="59"/>
      <c r="O29" s="59"/>
      <c r="P29" s="59"/>
      <c r="Q29" s="59"/>
      <c r="R29" s="59"/>
      <c r="S29" s="59"/>
      <c r="T29" s="59"/>
      <c r="U29" s="59"/>
      <c r="V29" s="59"/>
      <c r="W29" s="59"/>
      <c r="X29" s="61"/>
      <c r="Y29" s="61"/>
      <c r="Z29" s="18">
        <f t="shared" si="7"/>
        <v>0</v>
      </c>
      <c r="AA29" s="67">
        <f t="shared" si="8"/>
        <v>0</v>
      </c>
      <c r="AB29" s="67">
        <f t="shared" si="9"/>
        <v>0</v>
      </c>
      <c r="AC29" t="str">
        <f t="shared" si="10"/>
        <v/>
      </c>
    </row>
    <row r="30" spans="1:29" ht="15.75" thickBot="1" x14ac:dyDescent="0.3">
      <c r="A30" s="21"/>
      <c r="B30" s="22"/>
      <c r="C30" s="23"/>
      <c r="D30" s="42">
        <v>0</v>
      </c>
      <c r="E30" s="208">
        <v>0.255</v>
      </c>
      <c r="F30" s="54">
        <f t="shared" si="0"/>
        <v>0</v>
      </c>
      <c r="G30" s="54">
        <f t="shared" si="1"/>
        <v>0</v>
      </c>
      <c r="H30" s="54">
        <f t="shared" si="2"/>
        <v>0</v>
      </c>
      <c r="I30" s="54">
        <f t="shared" si="3"/>
        <v>0</v>
      </c>
      <c r="J30" s="8">
        <f t="shared" si="4"/>
        <v>0</v>
      </c>
      <c r="K30" s="8">
        <f t="shared" si="5"/>
        <v>0</v>
      </c>
      <c r="L30" s="17">
        <f t="shared" si="6"/>
        <v>0</v>
      </c>
      <c r="M30" s="46"/>
      <c r="N30" s="59"/>
      <c r="O30" s="59"/>
      <c r="P30" s="59"/>
      <c r="Q30" s="59"/>
      <c r="R30" s="59"/>
      <c r="S30" s="59"/>
      <c r="T30" s="59"/>
      <c r="U30" s="59"/>
      <c r="V30" s="59"/>
      <c r="W30" s="59"/>
      <c r="X30" s="61"/>
      <c r="Y30" s="61"/>
      <c r="Z30" s="18">
        <f t="shared" si="7"/>
        <v>0</v>
      </c>
      <c r="AA30" s="67">
        <f t="shared" si="8"/>
        <v>0</v>
      </c>
      <c r="AB30" s="67">
        <f t="shared" si="9"/>
        <v>0</v>
      </c>
      <c r="AC30" t="str">
        <f t="shared" si="10"/>
        <v/>
      </c>
    </row>
    <row r="31" spans="1:29" ht="15.75" thickBot="1" x14ac:dyDescent="0.3">
      <c r="A31" s="21"/>
      <c r="B31" s="22"/>
      <c r="C31" s="23"/>
      <c r="D31" s="42">
        <v>0</v>
      </c>
      <c r="E31" s="208">
        <v>0.255</v>
      </c>
      <c r="F31" s="54">
        <f t="shared" si="0"/>
        <v>0</v>
      </c>
      <c r="G31" s="54">
        <f t="shared" si="1"/>
        <v>0</v>
      </c>
      <c r="H31" s="54">
        <f t="shared" si="2"/>
        <v>0</v>
      </c>
      <c r="I31" s="54">
        <f t="shared" si="3"/>
        <v>0</v>
      </c>
      <c r="J31" s="8">
        <f t="shared" si="4"/>
        <v>0</v>
      </c>
      <c r="K31" s="8">
        <f t="shared" si="5"/>
        <v>0</v>
      </c>
      <c r="L31" s="17">
        <f t="shared" si="6"/>
        <v>0</v>
      </c>
      <c r="M31" s="46"/>
      <c r="N31" s="59"/>
      <c r="O31" s="59"/>
      <c r="P31" s="59"/>
      <c r="Q31" s="59"/>
      <c r="R31" s="59"/>
      <c r="S31" s="59"/>
      <c r="T31" s="59"/>
      <c r="U31" s="59"/>
      <c r="V31" s="59"/>
      <c r="W31" s="59"/>
      <c r="X31" s="61"/>
      <c r="Y31" s="61"/>
      <c r="Z31" s="18">
        <f t="shared" si="7"/>
        <v>0</v>
      </c>
      <c r="AA31" s="67">
        <f t="shared" si="8"/>
        <v>0</v>
      </c>
      <c r="AB31" s="67">
        <f t="shared" si="9"/>
        <v>0</v>
      </c>
      <c r="AC31" t="str">
        <f t="shared" si="10"/>
        <v/>
      </c>
    </row>
    <row r="32" spans="1:29" ht="15.75" thickBot="1" x14ac:dyDescent="0.3">
      <c r="A32" s="21"/>
      <c r="B32" s="22"/>
      <c r="C32" s="23"/>
      <c r="D32" s="42">
        <v>0</v>
      </c>
      <c r="E32" s="208">
        <v>0.255</v>
      </c>
      <c r="F32" s="54">
        <f t="shared" si="0"/>
        <v>0</v>
      </c>
      <c r="G32" s="54">
        <f t="shared" si="1"/>
        <v>0</v>
      </c>
      <c r="H32" s="54">
        <f t="shared" si="2"/>
        <v>0</v>
      </c>
      <c r="I32" s="54">
        <f t="shared" si="3"/>
        <v>0</v>
      </c>
      <c r="J32" s="8">
        <f t="shared" si="4"/>
        <v>0</v>
      </c>
      <c r="K32" s="8">
        <f t="shared" si="5"/>
        <v>0</v>
      </c>
      <c r="L32" s="17">
        <f t="shared" si="6"/>
        <v>0</v>
      </c>
      <c r="M32" s="46"/>
      <c r="N32" s="59"/>
      <c r="O32" s="59"/>
      <c r="P32" s="59"/>
      <c r="Q32" s="59"/>
      <c r="R32" s="59"/>
      <c r="S32" s="59"/>
      <c r="T32" s="59"/>
      <c r="U32" s="59"/>
      <c r="V32" s="59"/>
      <c r="W32" s="59"/>
      <c r="X32" s="61"/>
      <c r="Y32" s="61"/>
      <c r="Z32" s="18">
        <f t="shared" si="7"/>
        <v>0</v>
      </c>
      <c r="AA32" s="67">
        <f t="shared" si="8"/>
        <v>0</v>
      </c>
      <c r="AB32" s="67">
        <f t="shared" si="9"/>
        <v>0</v>
      </c>
      <c r="AC32" t="str">
        <f t="shared" si="10"/>
        <v/>
      </c>
    </row>
    <row r="33" spans="1:29" ht="15.75" thickBot="1" x14ac:dyDescent="0.3">
      <c r="A33" s="21"/>
      <c r="B33" s="22"/>
      <c r="C33" s="23"/>
      <c r="D33" s="42">
        <v>0</v>
      </c>
      <c r="E33" s="208">
        <v>0.255</v>
      </c>
      <c r="F33" s="54">
        <f t="shared" si="0"/>
        <v>0</v>
      </c>
      <c r="G33" s="54">
        <f t="shared" si="1"/>
        <v>0</v>
      </c>
      <c r="H33" s="54">
        <f t="shared" si="2"/>
        <v>0</v>
      </c>
      <c r="I33" s="54">
        <f t="shared" si="3"/>
        <v>0</v>
      </c>
      <c r="J33" s="8">
        <f t="shared" si="4"/>
        <v>0</v>
      </c>
      <c r="K33" s="8">
        <f t="shared" si="5"/>
        <v>0</v>
      </c>
      <c r="L33" s="17">
        <f t="shared" si="6"/>
        <v>0</v>
      </c>
      <c r="M33" s="46"/>
      <c r="N33" s="59"/>
      <c r="O33" s="59"/>
      <c r="P33" s="59"/>
      <c r="Q33" s="59"/>
      <c r="R33" s="59"/>
      <c r="S33" s="59"/>
      <c r="T33" s="59"/>
      <c r="U33" s="59"/>
      <c r="V33" s="59"/>
      <c r="W33" s="59"/>
      <c r="X33" s="61"/>
      <c r="Y33" s="61"/>
      <c r="Z33" s="18">
        <f t="shared" si="7"/>
        <v>0</v>
      </c>
      <c r="AA33" s="67">
        <f t="shared" si="8"/>
        <v>0</v>
      </c>
      <c r="AB33" s="67">
        <f t="shared" si="9"/>
        <v>0</v>
      </c>
      <c r="AC33" t="str">
        <f t="shared" si="10"/>
        <v/>
      </c>
    </row>
    <row r="34" spans="1:29" ht="15.75" thickBot="1" x14ac:dyDescent="0.3">
      <c r="A34" s="21"/>
      <c r="B34" s="22"/>
      <c r="C34" s="23"/>
      <c r="D34" s="42">
        <v>0</v>
      </c>
      <c r="E34" s="208">
        <v>0.255</v>
      </c>
      <c r="F34" s="54">
        <f t="shared" si="0"/>
        <v>0</v>
      </c>
      <c r="G34" s="54">
        <f t="shared" si="1"/>
        <v>0</v>
      </c>
      <c r="H34" s="54">
        <f t="shared" si="2"/>
        <v>0</v>
      </c>
      <c r="I34" s="54">
        <f t="shared" si="3"/>
        <v>0</v>
      </c>
      <c r="J34" s="8">
        <f t="shared" si="4"/>
        <v>0</v>
      </c>
      <c r="K34" s="8">
        <f t="shared" si="5"/>
        <v>0</v>
      </c>
      <c r="L34" s="17">
        <f t="shared" si="6"/>
        <v>0</v>
      </c>
      <c r="M34" s="46"/>
      <c r="N34" s="59"/>
      <c r="O34" s="59"/>
      <c r="P34" s="59"/>
      <c r="Q34" s="59"/>
      <c r="R34" s="59"/>
      <c r="S34" s="59"/>
      <c r="T34" s="59"/>
      <c r="U34" s="59"/>
      <c r="V34" s="59"/>
      <c r="W34" s="59"/>
      <c r="X34" s="61"/>
      <c r="Y34" s="61"/>
      <c r="Z34" s="18">
        <f t="shared" si="7"/>
        <v>0</v>
      </c>
      <c r="AA34" s="67">
        <f t="shared" si="8"/>
        <v>0</v>
      </c>
      <c r="AB34" s="67">
        <f t="shared" si="9"/>
        <v>0</v>
      </c>
      <c r="AC34" t="str">
        <f t="shared" si="10"/>
        <v/>
      </c>
    </row>
    <row r="35" spans="1:29" ht="15.75" thickBot="1" x14ac:dyDescent="0.3">
      <c r="A35" s="21"/>
      <c r="B35" s="22"/>
      <c r="C35" s="23"/>
      <c r="D35" s="42">
        <v>0</v>
      </c>
      <c r="E35" s="208">
        <v>0.255</v>
      </c>
      <c r="F35" s="54">
        <f t="shared" si="0"/>
        <v>0</v>
      </c>
      <c r="G35" s="54">
        <f t="shared" si="1"/>
        <v>0</v>
      </c>
      <c r="H35" s="54">
        <f t="shared" si="2"/>
        <v>0</v>
      </c>
      <c r="I35" s="54">
        <f t="shared" si="3"/>
        <v>0</v>
      </c>
      <c r="J35" s="8">
        <f t="shared" si="4"/>
        <v>0</v>
      </c>
      <c r="K35" s="8">
        <f t="shared" si="5"/>
        <v>0</v>
      </c>
      <c r="L35" s="17">
        <f t="shared" si="6"/>
        <v>0</v>
      </c>
      <c r="M35" s="46"/>
      <c r="N35" s="59"/>
      <c r="O35" s="59"/>
      <c r="P35" s="59"/>
      <c r="Q35" s="59"/>
      <c r="R35" s="59"/>
      <c r="S35" s="59"/>
      <c r="T35" s="59"/>
      <c r="U35" s="59"/>
      <c r="V35" s="59"/>
      <c r="W35" s="59"/>
      <c r="X35" s="61"/>
      <c r="Y35" s="61"/>
      <c r="Z35" s="18">
        <f t="shared" si="7"/>
        <v>0</v>
      </c>
      <c r="AA35" s="67">
        <f t="shared" si="8"/>
        <v>0</v>
      </c>
      <c r="AB35" s="67">
        <f t="shared" si="9"/>
        <v>0</v>
      </c>
      <c r="AC35" t="str">
        <f t="shared" si="10"/>
        <v/>
      </c>
    </row>
    <row r="36" spans="1:29" ht="15.75" thickBot="1" x14ac:dyDescent="0.3">
      <c r="A36" s="21"/>
      <c r="B36" s="22"/>
      <c r="C36" s="23"/>
      <c r="D36" s="42">
        <v>0</v>
      </c>
      <c r="E36" s="208">
        <v>0.255</v>
      </c>
      <c r="F36" s="54">
        <f t="shared" si="0"/>
        <v>0</v>
      </c>
      <c r="G36" s="54">
        <f t="shared" si="1"/>
        <v>0</v>
      </c>
      <c r="H36" s="54">
        <f t="shared" si="2"/>
        <v>0</v>
      </c>
      <c r="I36" s="54">
        <f t="shared" si="3"/>
        <v>0</v>
      </c>
      <c r="J36" s="8">
        <f t="shared" si="4"/>
        <v>0</v>
      </c>
      <c r="K36" s="8">
        <f t="shared" si="5"/>
        <v>0</v>
      </c>
      <c r="L36" s="17">
        <f t="shared" si="6"/>
        <v>0</v>
      </c>
      <c r="M36" s="46"/>
      <c r="N36" s="59"/>
      <c r="O36" s="59"/>
      <c r="P36" s="59"/>
      <c r="Q36" s="59"/>
      <c r="R36" s="59"/>
      <c r="S36" s="59"/>
      <c r="T36" s="59"/>
      <c r="U36" s="59"/>
      <c r="V36" s="59"/>
      <c r="W36" s="59"/>
      <c r="X36" s="61"/>
      <c r="Y36" s="61"/>
      <c r="Z36" s="18">
        <f t="shared" si="7"/>
        <v>0</v>
      </c>
      <c r="AA36" s="67">
        <f t="shared" si="8"/>
        <v>0</v>
      </c>
      <c r="AB36" s="67">
        <f t="shared" si="9"/>
        <v>0</v>
      </c>
      <c r="AC36" t="str">
        <f t="shared" si="10"/>
        <v/>
      </c>
    </row>
    <row r="37" spans="1:29" ht="15.75" thickBot="1" x14ac:dyDescent="0.3">
      <c r="A37" s="21"/>
      <c r="B37" s="22"/>
      <c r="C37" s="23"/>
      <c r="D37" s="42">
        <v>0</v>
      </c>
      <c r="E37" s="208">
        <v>0.255</v>
      </c>
      <c r="F37" s="54">
        <f t="shared" si="0"/>
        <v>0</v>
      </c>
      <c r="G37" s="54">
        <f t="shared" si="1"/>
        <v>0</v>
      </c>
      <c r="H37" s="54">
        <f t="shared" si="2"/>
        <v>0</v>
      </c>
      <c r="I37" s="54">
        <f t="shared" si="3"/>
        <v>0</v>
      </c>
      <c r="J37" s="8">
        <f t="shared" si="4"/>
        <v>0</v>
      </c>
      <c r="K37" s="8">
        <f t="shared" si="5"/>
        <v>0</v>
      </c>
      <c r="L37" s="17">
        <f t="shared" si="6"/>
        <v>0</v>
      </c>
      <c r="M37" s="46"/>
      <c r="N37" s="59"/>
      <c r="O37" s="59"/>
      <c r="P37" s="59"/>
      <c r="Q37" s="59"/>
      <c r="R37" s="59"/>
      <c r="S37" s="59"/>
      <c r="T37" s="59"/>
      <c r="U37" s="59"/>
      <c r="V37" s="59"/>
      <c r="W37" s="59"/>
      <c r="X37" s="61"/>
      <c r="Y37" s="61"/>
      <c r="Z37" s="18">
        <f t="shared" si="7"/>
        <v>0</v>
      </c>
      <c r="AA37" s="67">
        <f t="shared" si="8"/>
        <v>0</v>
      </c>
      <c r="AB37" s="67">
        <f t="shared" si="9"/>
        <v>0</v>
      </c>
      <c r="AC37" t="str">
        <f t="shared" si="10"/>
        <v/>
      </c>
    </row>
    <row r="38" spans="1:29" ht="15.75" thickBot="1" x14ac:dyDescent="0.3">
      <c r="A38" s="21"/>
      <c r="B38" s="22"/>
      <c r="C38" s="23"/>
      <c r="D38" s="42">
        <v>0</v>
      </c>
      <c r="E38" s="208">
        <v>0.255</v>
      </c>
      <c r="F38" s="54">
        <f t="shared" si="0"/>
        <v>0</v>
      </c>
      <c r="G38" s="54">
        <f t="shared" si="1"/>
        <v>0</v>
      </c>
      <c r="H38" s="54">
        <f t="shared" si="2"/>
        <v>0</v>
      </c>
      <c r="I38" s="54">
        <f t="shared" si="3"/>
        <v>0</v>
      </c>
      <c r="J38" s="8">
        <f t="shared" si="4"/>
        <v>0</v>
      </c>
      <c r="K38" s="8">
        <f t="shared" si="5"/>
        <v>0</v>
      </c>
      <c r="L38" s="17">
        <f t="shared" si="6"/>
        <v>0</v>
      </c>
      <c r="M38" s="46"/>
      <c r="N38" s="59"/>
      <c r="O38" s="59"/>
      <c r="P38" s="59"/>
      <c r="Q38" s="59"/>
      <c r="R38" s="59"/>
      <c r="S38" s="59"/>
      <c r="T38" s="59"/>
      <c r="U38" s="59"/>
      <c r="V38" s="59"/>
      <c r="W38" s="59"/>
      <c r="X38" s="61"/>
      <c r="Y38" s="61"/>
      <c r="Z38" s="18">
        <f t="shared" si="7"/>
        <v>0</v>
      </c>
      <c r="AA38" s="67">
        <f t="shared" si="8"/>
        <v>0</v>
      </c>
      <c r="AB38" s="67">
        <f t="shared" si="9"/>
        <v>0</v>
      </c>
      <c r="AC38" t="str">
        <f t="shared" si="10"/>
        <v/>
      </c>
    </row>
    <row r="39" spans="1:29" ht="15.75" thickBot="1" x14ac:dyDescent="0.3">
      <c r="A39" s="21"/>
      <c r="B39" s="22"/>
      <c r="C39" s="23"/>
      <c r="D39" s="42">
        <v>0</v>
      </c>
      <c r="E39" s="208">
        <v>0.255</v>
      </c>
      <c r="F39" s="54">
        <f t="shared" si="0"/>
        <v>0</v>
      </c>
      <c r="G39" s="54">
        <f t="shared" si="1"/>
        <v>0</v>
      </c>
      <c r="H39" s="54">
        <f t="shared" si="2"/>
        <v>0</v>
      </c>
      <c r="I39" s="54">
        <f t="shared" si="3"/>
        <v>0</v>
      </c>
      <c r="J39" s="8">
        <f t="shared" si="4"/>
        <v>0</v>
      </c>
      <c r="K39" s="8">
        <f t="shared" si="5"/>
        <v>0</v>
      </c>
      <c r="L39" s="17">
        <f t="shared" si="6"/>
        <v>0</v>
      </c>
      <c r="M39" s="46"/>
      <c r="N39" s="59"/>
      <c r="O39" s="59"/>
      <c r="P39" s="59"/>
      <c r="Q39" s="59"/>
      <c r="R39" s="59"/>
      <c r="S39" s="59"/>
      <c r="T39" s="59"/>
      <c r="U39" s="59"/>
      <c r="V39" s="59"/>
      <c r="W39" s="59"/>
      <c r="X39" s="61"/>
      <c r="Y39" s="61"/>
      <c r="Z39" s="18">
        <f t="shared" si="7"/>
        <v>0</v>
      </c>
      <c r="AA39" s="67">
        <f t="shared" si="8"/>
        <v>0</v>
      </c>
      <c r="AB39" s="67">
        <f t="shared" si="9"/>
        <v>0</v>
      </c>
      <c r="AC39" t="str">
        <f t="shared" si="10"/>
        <v/>
      </c>
    </row>
    <row r="40" spans="1:29" ht="15.75" thickBot="1" x14ac:dyDescent="0.3">
      <c r="A40" s="21"/>
      <c r="B40" s="22"/>
      <c r="C40" s="23"/>
      <c r="D40" s="42">
        <v>0</v>
      </c>
      <c r="E40" s="208">
        <v>0.255</v>
      </c>
      <c r="F40" s="54">
        <f t="shared" si="0"/>
        <v>0</v>
      </c>
      <c r="G40" s="54">
        <f t="shared" si="1"/>
        <v>0</v>
      </c>
      <c r="H40" s="54">
        <f t="shared" si="2"/>
        <v>0</v>
      </c>
      <c r="I40" s="54">
        <f t="shared" si="3"/>
        <v>0</v>
      </c>
      <c r="J40" s="8">
        <f t="shared" si="4"/>
        <v>0</v>
      </c>
      <c r="K40" s="8">
        <f t="shared" si="5"/>
        <v>0</v>
      </c>
      <c r="L40" s="17">
        <f t="shared" si="6"/>
        <v>0</v>
      </c>
      <c r="M40" s="46"/>
      <c r="N40" s="59"/>
      <c r="O40" s="59"/>
      <c r="P40" s="59"/>
      <c r="Q40" s="59"/>
      <c r="R40" s="59"/>
      <c r="S40" s="59"/>
      <c r="T40" s="59"/>
      <c r="U40" s="59"/>
      <c r="V40" s="59"/>
      <c r="W40" s="59"/>
      <c r="X40" s="61"/>
      <c r="Y40" s="61"/>
      <c r="Z40" s="18">
        <f t="shared" si="7"/>
        <v>0</v>
      </c>
      <c r="AA40" s="67">
        <f t="shared" si="8"/>
        <v>0</v>
      </c>
      <c r="AB40" s="67">
        <f t="shared" si="9"/>
        <v>0</v>
      </c>
      <c r="AC40" t="str">
        <f t="shared" si="10"/>
        <v/>
      </c>
    </row>
    <row r="41" spans="1:29" ht="15.75" thickBot="1" x14ac:dyDescent="0.3">
      <c r="A41" s="21"/>
      <c r="B41" s="22"/>
      <c r="C41" s="23"/>
      <c r="D41" s="42">
        <v>0</v>
      </c>
      <c r="E41" s="208">
        <v>0.255</v>
      </c>
      <c r="F41" s="54">
        <f t="shared" si="0"/>
        <v>0</v>
      </c>
      <c r="G41" s="54">
        <f t="shared" si="1"/>
        <v>0</v>
      </c>
      <c r="H41" s="54">
        <f t="shared" si="2"/>
        <v>0</v>
      </c>
      <c r="I41" s="54">
        <f t="shared" si="3"/>
        <v>0</v>
      </c>
      <c r="J41" s="8">
        <f t="shared" si="4"/>
        <v>0</v>
      </c>
      <c r="K41" s="8">
        <f t="shared" si="5"/>
        <v>0</v>
      </c>
      <c r="L41" s="17">
        <f t="shared" si="6"/>
        <v>0</v>
      </c>
      <c r="M41" s="46"/>
      <c r="N41" s="59"/>
      <c r="O41" s="59"/>
      <c r="P41" s="59"/>
      <c r="Q41" s="59"/>
      <c r="R41" s="59"/>
      <c r="S41" s="59"/>
      <c r="T41" s="59"/>
      <c r="U41" s="59"/>
      <c r="V41" s="59"/>
      <c r="W41" s="59"/>
      <c r="X41" s="61"/>
      <c r="Y41" s="61"/>
      <c r="Z41" s="18">
        <f t="shared" si="7"/>
        <v>0</v>
      </c>
      <c r="AA41" s="67">
        <f t="shared" si="8"/>
        <v>0</v>
      </c>
      <c r="AB41" s="67">
        <f t="shared" si="9"/>
        <v>0</v>
      </c>
      <c r="AC41" t="str">
        <f t="shared" si="10"/>
        <v/>
      </c>
    </row>
    <row r="42" spans="1:29" ht="15.75" thickBot="1" x14ac:dyDescent="0.3">
      <c r="A42" s="21"/>
      <c r="B42" s="22"/>
      <c r="C42" s="23"/>
      <c r="D42" s="42">
        <v>0</v>
      </c>
      <c r="E42" s="208">
        <v>0.255</v>
      </c>
      <c r="F42" s="54">
        <f t="shared" si="0"/>
        <v>0</v>
      </c>
      <c r="G42" s="54">
        <f t="shared" si="1"/>
        <v>0</v>
      </c>
      <c r="H42" s="54">
        <f t="shared" si="2"/>
        <v>0</v>
      </c>
      <c r="I42" s="54">
        <f t="shared" si="3"/>
        <v>0</v>
      </c>
      <c r="J42" s="8">
        <f t="shared" si="4"/>
        <v>0</v>
      </c>
      <c r="K42" s="8">
        <f t="shared" si="5"/>
        <v>0</v>
      </c>
      <c r="L42" s="17">
        <f t="shared" si="6"/>
        <v>0</v>
      </c>
      <c r="M42" s="46"/>
      <c r="N42" s="59"/>
      <c r="O42" s="59"/>
      <c r="P42" s="59"/>
      <c r="Q42" s="59"/>
      <c r="R42" s="59"/>
      <c r="S42" s="59"/>
      <c r="T42" s="59"/>
      <c r="U42" s="59"/>
      <c r="V42" s="59"/>
      <c r="W42" s="59"/>
      <c r="X42" s="61"/>
      <c r="Y42" s="61"/>
      <c r="Z42" s="18">
        <f t="shared" si="7"/>
        <v>0</v>
      </c>
      <c r="AA42" s="67">
        <f t="shared" si="8"/>
        <v>0</v>
      </c>
      <c r="AB42" s="67">
        <f t="shared" si="9"/>
        <v>0</v>
      </c>
      <c r="AC42" t="str">
        <f t="shared" si="10"/>
        <v/>
      </c>
    </row>
    <row r="43" spans="1:29" ht="15.75" thickBot="1" x14ac:dyDescent="0.3">
      <c r="A43" s="21"/>
      <c r="B43" s="22"/>
      <c r="C43" s="23"/>
      <c r="D43" s="42">
        <v>0</v>
      </c>
      <c r="E43" s="208">
        <v>0.255</v>
      </c>
      <c r="F43" s="54">
        <f t="shared" si="0"/>
        <v>0</v>
      </c>
      <c r="G43" s="54">
        <f t="shared" si="1"/>
        <v>0</v>
      </c>
      <c r="H43" s="54">
        <f t="shared" si="2"/>
        <v>0</v>
      </c>
      <c r="I43" s="54">
        <f t="shared" si="3"/>
        <v>0</v>
      </c>
      <c r="J43" s="8">
        <f t="shared" si="4"/>
        <v>0</v>
      </c>
      <c r="K43" s="8">
        <f t="shared" si="5"/>
        <v>0</v>
      </c>
      <c r="L43" s="17">
        <f t="shared" si="6"/>
        <v>0</v>
      </c>
      <c r="M43" s="46"/>
      <c r="N43" s="59"/>
      <c r="O43" s="59"/>
      <c r="P43" s="59"/>
      <c r="Q43" s="59"/>
      <c r="R43" s="59"/>
      <c r="S43" s="59"/>
      <c r="T43" s="59"/>
      <c r="U43" s="59"/>
      <c r="V43" s="59"/>
      <c r="W43" s="59"/>
      <c r="X43" s="61"/>
      <c r="Y43" s="61"/>
      <c r="Z43" s="18">
        <f t="shared" si="7"/>
        <v>0</v>
      </c>
      <c r="AA43" s="67">
        <f t="shared" si="8"/>
        <v>0</v>
      </c>
      <c r="AB43" s="67">
        <f t="shared" si="9"/>
        <v>0</v>
      </c>
      <c r="AC43" t="str">
        <f t="shared" si="10"/>
        <v/>
      </c>
    </row>
    <row r="44" spans="1:29" ht="15.75" thickBot="1" x14ac:dyDescent="0.3">
      <c r="A44" s="21"/>
      <c r="B44" s="22"/>
      <c r="C44" s="23"/>
      <c r="D44" s="42">
        <v>0</v>
      </c>
      <c r="E44" s="208">
        <v>0.255</v>
      </c>
      <c r="F44" s="54">
        <f t="shared" si="0"/>
        <v>0</v>
      </c>
      <c r="G44" s="54">
        <f t="shared" si="1"/>
        <v>0</v>
      </c>
      <c r="H44" s="54">
        <f t="shared" si="2"/>
        <v>0</v>
      </c>
      <c r="I44" s="54">
        <f t="shared" si="3"/>
        <v>0</v>
      </c>
      <c r="J44" s="8">
        <f t="shared" si="4"/>
        <v>0</v>
      </c>
      <c r="K44" s="8">
        <f t="shared" si="5"/>
        <v>0</v>
      </c>
      <c r="L44" s="17">
        <f t="shared" si="6"/>
        <v>0</v>
      </c>
      <c r="M44" s="46"/>
      <c r="N44" s="59"/>
      <c r="O44" s="59"/>
      <c r="P44" s="59"/>
      <c r="Q44" s="59"/>
      <c r="R44" s="59"/>
      <c r="S44" s="59"/>
      <c r="T44" s="59"/>
      <c r="U44" s="59"/>
      <c r="V44" s="59"/>
      <c r="W44" s="59"/>
      <c r="X44" s="61"/>
      <c r="Y44" s="61"/>
      <c r="Z44" s="18">
        <f t="shared" si="7"/>
        <v>0</v>
      </c>
      <c r="AA44" s="67">
        <f t="shared" si="8"/>
        <v>0</v>
      </c>
      <c r="AB44" s="67">
        <f t="shared" si="9"/>
        <v>0</v>
      </c>
      <c r="AC44" t="str">
        <f t="shared" si="10"/>
        <v/>
      </c>
    </row>
    <row r="45" spans="1:29" ht="15.75" thickBot="1" x14ac:dyDescent="0.3">
      <c r="A45" s="21"/>
      <c r="B45" s="22"/>
      <c r="C45" s="23"/>
      <c r="D45" s="42">
        <v>0</v>
      </c>
      <c r="E45" s="208">
        <v>0.255</v>
      </c>
      <c r="F45" s="54">
        <f t="shared" si="0"/>
        <v>0</v>
      </c>
      <c r="G45" s="54">
        <f t="shared" si="1"/>
        <v>0</v>
      </c>
      <c r="H45" s="54">
        <f t="shared" si="2"/>
        <v>0</v>
      </c>
      <c r="I45" s="54">
        <f t="shared" si="3"/>
        <v>0</v>
      </c>
      <c r="J45" s="8">
        <f t="shared" si="4"/>
        <v>0</v>
      </c>
      <c r="K45" s="8">
        <f t="shared" si="5"/>
        <v>0</v>
      </c>
      <c r="L45" s="17">
        <f t="shared" si="6"/>
        <v>0</v>
      </c>
      <c r="M45" s="46"/>
      <c r="N45" s="59"/>
      <c r="O45" s="59"/>
      <c r="P45" s="59"/>
      <c r="Q45" s="59"/>
      <c r="R45" s="59"/>
      <c r="S45" s="59"/>
      <c r="T45" s="59"/>
      <c r="U45" s="59"/>
      <c r="V45" s="59"/>
      <c r="W45" s="59"/>
      <c r="X45" s="61"/>
      <c r="Y45" s="61"/>
      <c r="Z45" s="18">
        <f t="shared" si="7"/>
        <v>0</v>
      </c>
      <c r="AA45" s="67">
        <f t="shared" si="8"/>
        <v>0</v>
      </c>
      <c r="AB45" s="67">
        <f t="shared" si="9"/>
        <v>0</v>
      </c>
      <c r="AC45" t="str">
        <f t="shared" si="10"/>
        <v/>
      </c>
    </row>
    <row r="46" spans="1:29" ht="15.75" thickBot="1" x14ac:dyDescent="0.3">
      <c r="A46" s="21"/>
      <c r="B46" s="22"/>
      <c r="C46" s="23"/>
      <c r="D46" s="42">
        <v>0</v>
      </c>
      <c r="E46" s="208">
        <v>0.255</v>
      </c>
      <c r="F46" s="54">
        <f t="shared" si="0"/>
        <v>0</v>
      </c>
      <c r="G46" s="54">
        <f t="shared" si="1"/>
        <v>0</v>
      </c>
      <c r="H46" s="54">
        <f t="shared" si="2"/>
        <v>0</v>
      </c>
      <c r="I46" s="54">
        <f t="shared" si="3"/>
        <v>0</v>
      </c>
      <c r="J46" s="8">
        <f t="shared" si="4"/>
        <v>0</v>
      </c>
      <c r="K46" s="8">
        <f t="shared" si="5"/>
        <v>0</v>
      </c>
      <c r="L46" s="17">
        <f t="shared" si="6"/>
        <v>0</v>
      </c>
      <c r="M46" s="46"/>
      <c r="N46" s="59"/>
      <c r="O46" s="59"/>
      <c r="P46" s="59"/>
      <c r="Q46" s="59"/>
      <c r="R46" s="59"/>
      <c r="S46" s="59"/>
      <c r="T46" s="59"/>
      <c r="U46" s="59"/>
      <c r="V46" s="59"/>
      <c r="W46" s="59"/>
      <c r="X46" s="61"/>
      <c r="Y46" s="61"/>
      <c r="Z46" s="18">
        <f t="shared" si="7"/>
        <v>0</v>
      </c>
      <c r="AA46" s="67">
        <f t="shared" si="8"/>
        <v>0</v>
      </c>
      <c r="AB46" s="67">
        <f t="shared" si="9"/>
        <v>0</v>
      </c>
      <c r="AC46" t="str">
        <f t="shared" si="10"/>
        <v/>
      </c>
    </row>
    <row r="47" spans="1:29" ht="15.75" thickBot="1" x14ac:dyDescent="0.3">
      <c r="A47" s="21"/>
      <c r="B47" s="22"/>
      <c r="C47" s="23"/>
      <c r="D47" s="42">
        <v>0</v>
      </c>
      <c r="E47" s="208">
        <v>0.255</v>
      </c>
      <c r="F47" s="54">
        <f t="shared" si="0"/>
        <v>0</v>
      </c>
      <c r="G47" s="54">
        <f t="shared" si="1"/>
        <v>0</v>
      </c>
      <c r="H47" s="54">
        <f t="shared" si="2"/>
        <v>0</v>
      </c>
      <c r="I47" s="54">
        <f t="shared" si="3"/>
        <v>0</v>
      </c>
      <c r="J47" s="8">
        <f t="shared" si="4"/>
        <v>0</v>
      </c>
      <c r="K47" s="8">
        <f t="shared" si="5"/>
        <v>0</v>
      </c>
      <c r="L47" s="17">
        <f t="shared" si="6"/>
        <v>0</v>
      </c>
      <c r="M47" s="46"/>
      <c r="N47" s="59"/>
      <c r="O47" s="59"/>
      <c r="P47" s="59"/>
      <c r="Q47" s="59"/>
      <c r="R47" s="59"/>
      <c r="S47" s="59"/>
      <c r="T47" s="59"/>
      <c r="U47" s="59"/>
      <c r="V47" s="59"/>
      <c r="W47" s="59"/>
      <c r="X47" s="61"/>
      <c r="Y47" s="61"/>
      <c r="Z47" s="18">
        <f t="shared" si="7"/>
        <v>0</v>
      </c>
      <c r="AA47" s="67">
        <f t="shared" si="8"/>
        <v>0</v>
      </c>
      <c r="AB47" s="67">
        <f t="shared" si="9"/>
        <v>0</v>
      </c>
      <c r="AC47" t="str">
        <f t="shared" si="10"/>
        <v/>
      </c>
    </row>
    <row r="48" spans="1:29" ht="15.75" thickBot="1" x14ac:dyDescent="0.3">
      <c r="A48" s="21"/>
      <c r="B48" s="22"/>
      <c r="C48" s="23"/>
      <c r="D48" s="42">
        <v>0</v>
      </c>
      <c r="E48" s="208">
        <v>0.255</v>
      </c>
      <c r="F48" s="54">
        <f t="shared" si="0"/>
        <v>0</v>
      </c>
      <c r="G48" s="54">
        <f t="shared" si="1"/>
        <v>0</v>
      </c>
      <c r="H48" s="54">
        <f t="shared" si="2"/>
        <v>0</v>
      </c>
      <c r="I48" s="54">
        <f t="shared" si="3"/>
        <v>0</v>
      </c>
      <c r="J48" s="8">
        <f t="shared" si="4"/>
        <v>0</v>
      </c>
      <c r="K48" s="8">
        <f t="shared" si="5"/>
        <v>0</v>
      </c>
      <c r="L48" s="17">
        <f t="shared" si="6"/>
        <v>0</v>
      </c>
      <c r="M48" s="46"/>
      <c r="N48" s="59"/>
      <c r="O48" s="59"/>
      <c r="P48" s="59"/>
      <c r="Q48" s="59"/>
      <c r="R48" s="59"/>
      <c r="S48" s="59"/>
      <c r="T48" s="59"/>
      <c r="U48" s="59"/>
      <c r="V48" s="59"/>
      <c r="W48" s="59"/>
      <c r="X48" s="61"/>
      <c r="Y48" s="61"/>
      <c r="Z48" s="18">
        <f t="shared" si="7"/>
        <v>0</v>
      </c>
      <c r="AA48" s="67">
        <f t="shared" si="8"/>
        <v>0</v>
      </c>
      <c r="AB48" s="67">
        <f t="shared" si="9"/>
        <v>0</v>
      </c>
      <c r="AC48" t="str">
        <f t="shared" si="10"/>
        <v/>
      </c>
    </row>
    <row r="49" spans="1:29" ht="15.75" thickBot="1" x14ac:dyDescent="0.3">
      <c r="A49" s="21"/>
      <c r="B49" s="22"/>
      <c r="C49" s="23"/>
      <c r="D49" s="42">
        <v>0</v>
      </c>
      <c r="E49" s="208">
        <v>0.255</v>
      </c>
      <c r="F49" s="54">
        <f t="shared" si="0"/>
        <v>0</v>
      </c>
      <c r="G49" s="54">
        <f t="shared" si="1"/>
        <v>0</v>
      </c>
      <c r="H49" s="54">
        <f t="shared" si="2"/>
        <v>0</v>
      </c>
      <c r="I49" s="54">
        <f t="shared" si="3"/>
        <v>0</v>
      </c>
      <c r="J49" s="8">
        <f t="shared" si="4"/>
        <v>0</v>
      </c>
      <c r="K49" s="8">
        <f t="shared" si="5"/>
        <v>0</v>
      </c>
      <c r="L49" s="17">
        <f t="shared" si="6"/>
        <v>0</v>
      </c>
      <c r="M49" s="46"/>
      <c r="N49" s="59"/>
      <c r="O49" s="59"/>
      <c r="P49" s="59"/>
      <c r="Q49" s="59"/>
      <c r="R49" s="59"/>
      <c r="S49" s="59"/>
      <c r="T49" s="59"/>
      <c r="U49" s="59"/>
      <c r="V49" s="59"/>
      <c r="W49" s="59"/>
      <c r="X49" s="61"/>
      <c r="Y49" s="61"/>
      <c r="Z49" s="18">
        <f t="shared" si="7"/>
        <v>0</v>
      </c>
      <c r="AA49" s="67">
        <f t="shared" si="8"/>
        <v>0</v>
      </c>
      <c r="AB49" s="67">
        <f t="shared" si="9"/>
        <v>0</v>
      </c>
      <c r="AC49" t="str">
        <f t="shared" si="10"/>
        <v/>
      </c>
    </row>
    <row r="50" spans="1:29" ht="15.75" thickBot="1" x14ac:dyDescent="0.3">
      <c r="A50" s="21"/>
      <c r="B50" s="22"/>
      <c r="C50" s="23"/>
      <c r="D50" s="42">
        <v>0</v>
      </c>
      <c r="E50" s="208">
        <v>0.255</v>
      </c>
      <c r="F50" s="54">
        <f t="shared" si="0"/>
        <v>0</v>
      </c>
      <c r="G50" s="54">
        <f t="shared" si="1"/>
        <v>0</v>
      </c>
      <c r="H50" s="54">
        <f t="shared" si="2"/>
        <v>0</v>
      </c>
      <c r="I50" s="54">
        <f t="shared" si="3"/>
        <v>0</v>
      </c>
      <c r="J50" s="8">
        <f t="shared" si="4"/>
        <v>0</v>
      </c>
      <c r="K50" s="8">
        <f t="shared" si="5"/>
        <v>0</v>
      </c>
      <c r="L50" s="17">
        <f t="shared" si="6"/>
        <v>0</v>
      </c>
      <c r="M50" s="46"/>
      <c r="N50" s="59"/>
      <c r="O50" s="59"/>
      <c r="P50" s="59"/>
      <c r="Q50" s="59"/>
      <c r="R50" s="59"/>
      <c r="S50" s="59"/>
      <c r="T50" s="59"/>
      <c r="U50" s="59"/>
      <c r="V50" s="59"/>
      <c r="W50" s="59"/>
      <c r="X50" s="61"/>
      <c r="Y50" s="61"/>
      <c r="Z50" s="18">
        <f t="shared" si="7"/>
        <v>0</v>
      </c>
      <c r="AA50" s="67">
        <f t="shared" si="8"/>
        <v>0</v>
      </c>
      <c r="AB50" s="67">
        <f t="shared" si="9"/>
        <v>0</v>
      </c>
      <c r="AC50" t="str">
        <f t="shared" si="10"/>
        <v/>
      </c>
    </row>
    <row r="51" spans="1:29" ht="15.75" thickBot="1" x14ac:dyDescent="0.3">
      <c r="A51" s="21"/>
      <c r="B51" s="22"/>
      <c r="C51" s="23"/>
      <c r="D51" s="42">
        <v>0</v>
      </c>
      <c r="E51" s="208">
        <v>0.255</v>
      </c>
      <c r="F51" s="54">
        <f t="shared" si="0"/>
        <v>0</v>
      </c>
      <c r="G51" s="54">
        <f t="shared" si="1"/>
        <v>0</v>
      </c>
      <c r="H51" s="54">
        <f t="shared" si="2"/>
        <v>0</v>
      </c>
      <c r="I51" s="54">
        <f t="shared" si="3"/>
        <v>0</v>
      </c>
      <c r="J51" s="8">
        <f t="shared" si="4"/>
        <v>0</v>
      </c>
      <c r="K51" s="8">
        <f t="shared" si="5"/>
        <v>0</v>
      </c>
      <c r="L51" s="17">
        <f t="shared" si="6"/>
        <v>0</v>
      </c>
      <c r="M51" s="46"/>
      <c r="N51" s="59"/>
      <c r="O51" s="59"/>
      <c r="P51" s="59"/>
      <c r="Q51" s="59"/>
      <c r="R51" s="59"/>
      <c r="S51" s="59"/>
      <c r="T51" s="59"/>
      <c r="U51" s="59"/>
      <c r="V51" s="59"/>
      <c r="W51" s="59"/>
      <c r="X51" s="61"/>
      <c r="Y51" s="61"/>
      <c r="Z51" s="18">
        <f t="shared" si="7"/>
        <v>0</v>
      </c>
      <c r="AA51" s="67">
        <f t="shared" si="8"/>
        <v>0</v>
      </c>
      <c r="AB51" s="67">
        <f t="shared" si="9"/>
        <v>0</v>
      </c>
      <c r="AC51" t="str">
        <f t="shared" si="10"/>
        <v/>
      </c>
    </row>
    <row r="52" spans="1:29" ht="15.75" thickBot="1" x14ac:dyDescent="0.3">
      <c r="A52" s="21"/>
      <c r="B52" s="22"/>
      <c r="C52" s="23"/>
      <c r="D52" s="42">
        <v>0</v>
      </c>
      <c r="E52" s="208">
        <v>0.255</v>
      </c>
      <c r="F52" s="54">
        <f t="shared" si="0"/>
        <v>0</v>
      </c>
      <c r="G52" s="54">
        <f t="shared" si="1"/>
        <v>0</v>
      </c>
      <c r="H52" s="54">
        <f t="shared" si="2"/>
        <v>0</v>
      </c>
      <c r="I52" s="54">
        <f t="shared" si="3"/>
        <v>0</v>
      </c>
      <c r="J52" s="8">
        <f t="shared" si="4"/>
        <v>0</v>
      </c>
      <c r="K52" s="8">
        <f t="shared" si="5"/>
        <v>0</v>
      </c>
      <c r="L52" s="17">
        <f t="shared" si="6"/>
        <v>0</v>
      </c>
      <c r="M52" s="46"/>
      <c r="N52" s="59"/>
      <c r="O52" s="59"/>
      <c r="P52" s="59"/>
      <c r="Q52" s="59"/>
      <c r="R52" s="59"/>
      <c r="S52" s="59"/>
      <c r="T52" s="59"/>
      <c r="U52" s="59"/>
      <c r="V52" s="59"/>
      <c r="W52" s="59"/>
      <c r="X52" s="61"/>
      <c r="Y52" s="61"/>
      <c r="Z52" s="18">
        <f t="shared" si="7"/>
        <v>0</v>
      </c>
      <c r="AA52" s="67">
        <f t="shared" si="8"/>
        <v>0</v>
      </c>
      <c r="AB52" s="67">
        <f t="shared" si="9"/>
        <v>0</v>
      </c>
      <c r="AC52" t="str">
        <f t="shared" si="10"/>
        <v/>
      </c>
    </row>
    <row r="53" spans="1:29" ht="15.75" thickBot="1" x14ac:dyDescent="0.3">
      <c r="A53" s="21"/>
      <c r="B53" s="22"/>
      <c r="C53" s="23"/>
      <c r="D53" s="42">
        <v>0</v>
      </c>
      <c r="E53" s="208">
        <v>0.255</v>
      </c>
      <c r="F53" s="54">
        <f t="shared" si="0"/>
        <v>0</v>
      </c>
      <c r="G53" s="54">
        <f t="shared" si="1"/>
        <v>0</v>
      </c>
      <c r="H53" s="54">
        <f t="shared" si="2"/>
        <v>0</v>
      </c>
      <c r="I53" s="54">
        <f t="shared" si="3"/>
        <v>0</v>
      </c>
      <c r="J53" s="8">
        <f t="shared" si="4"/>
        <v>0</v>
      </c>
      <c r="K53" s="8">
        <f t="shared" si="5"/>
        <v>0</v>
      </c>
      <c r="L53" s="17">
        <f t="shared" si="6"/>
        <v>0</v>
      </c>
      <c r="M53" s="46"/>
      <c r="N53" s="59"/>
      <c r="O53" s="59"/>
      <c r="P53" s="59"/>
      <c r="Q53" s="59"/>
      <c r="R53" s="59"/>
      <c r="S53" s="59"/>
      <c r="T53" s="59"/>
      <c r="U53" s="59"/>
      <c r="V53" s="59"/>
      <c r="W53" s="59"/>
      <c r="X53" s="61"/>
      <c r="Y53" s="61"/>
      <c r="Z53" s="18">
        <f t="shared" si="7"/>
        <v>0</v>
      </c>
      <c r="AA53" s="67">
        <f t="shared" si="8"/>
        <v>0</v>
      </c>
      <c r="AB53" s="67">
        <f t="shared" si="9"/>
        <v>0</v>
      </c>
      <c r="AC53" t="str">
        <f t="shared" si="10"/>
        <v/>
      </c>
    </row>
    <row r="54" spans="1:29" ht="15.75" thickBot="1" x14ac:dyDescent="0.3">
      <c r="A54" s="21"/>
      <c r="B54" s="22"/>
      <c r="C54" s="23"/>
      <c r="D54" s="42">
        <v>0</v>
      </c>
      <c r="E54" s="208">
        <v>0.255</v>
      </c>
      <c r="F54" s="54">
        <f t="shared" si="0"/>
        <v>0</v>
      </c>
      <c r="G54" s="54">
        <f t="shared" si="1"/>
        <v>0</v>
      </c>
      <c r="H54" s="54">
        <f t="shared" si="2"/>
        <v>0</v>
      </c>
      <c r="I54" s="54">
        <f t="shared" si="3"/>
        <v>0</v>
      </c>
      <c r="J54" s="8">
        <f t="shared" si="4"/>
        <v>0</v>
      </c>
      <c r="K54" s="8">
        <f t="shared" si="5"/>
        <v>0</v>
      </c>
      <c r="L54" s="17">
        <f t="shared" si="6"/>
        <v>0</v>
      </c>
      <c r="M54" s="46"/>
      <c r="N54" s="59"/>
      <c r="O54" s="59"/>
      <c r="P54" s="59"/>
      <c r="Q54" s="59"/>
      <c r="R54" s="59"/>
      <c r="S54" s="59"/>
      <c r="T54" s="59"/>
      <c r="U54" s="59"/>
      <c r="V54" s="59"/>
      <c r="W54" s="59"/>
      <c r="X54" s="61"/>
      <c r="Y54" s="61"/>
      <c r="Z54" s="18">
        <f t="shared" si="7"/>
        <v>0</v>
      </c>
      <c r="AA54" s="67">
        <f t="shared" si="8"/>
        <v>0</v>
      </c>
      <c r="AB54" s="67">
        <f t="shared" si="9"/>
        <v>0</v>
      </c>
      <c r="AC54" t="str">
        <f t="shared" si="10"/>
        <v/>
      </c>
    </row>
    <row r="55" spans="1:29" ht="15.75" thickBot="1" x14ac:dyDescent="0.3">
      <c r="A55" s="21"/>
      <c r="B55" s="22"/>
      <c r="C55" s="23"/>
      <c r="D55" s="42">
        <v>0</v>
      </c>
      <c r="E55" s="208">
        <v>0.255</v>
      </c>
      <c r="F55" s="54">
        <f t="shared" si="0"/>
        <v>0</v>
      </c>
      <c r="G55" s="54">
        <f t="shared" si="1"/>
        <v>0</v>
      </c>
      <c r="H55" s="54">
        <f t="shared" si="2"/>
        <v>0</v>
      </c>
      <c r="I55" s="54">
        <f t="shared" si="3"/>
        <v>0</v>
      </c>
      <c r="J55" s="8">
        <f t="shared" si="4"/>
        <v>0</v>
      </c>
      <c r="K55" s="8">
        <f t="shared" si="5"/>
        <v>0</v>
      </c>
      <c r="L55" s="17">
        <f t="shared" si="6"/>
        <v>0</v>
      </c>
      <c r="M55" s="46"/>
      <c r="N55" s="59"/>
      <c r="O55" s="59"/>
      <c r="P55" s="59"/>
      <c r="Q55" s="59"/>
      <c r="R55" s="59"/>
      <c r="S55" s="59"/>
      <c r="T55" s="59"/>
      <c r="U55" s="59"/>
      <c r="V55" s="59"/>
      <c r="W55" s="59"/>
      <c r="X55" s="61"/>
      <c r="Y55" s="61"/>
      <c r="Z55" s="18">
        <f t="shared" si="7"/>
        <v>0</v>
      </c>
      <c r="AA55" s="67">
        <f t="shared" si="8"/>
        <v>0</v>
      </c>
      <c r="AB55" s="67">
        <f t="shared" si="9"/>
        <v>0</v>
      </c>
      <c r="AC55" t="str">
        <f t="shared" si="10"/>
        <v/>
      </c>
    </row>
    <row r="56" spans="1:29" ht="15.75" thickBot="1" x14ac:dyDescent="0.3">
      <c r="A56" s="21"/>
      <c r="B56" s="22"/>
      <c r="C56" s="23"/>
      <c r="D56" s="42">
        <v>0</v>
      </c>
      <c r="E56" s="208">
        <v>0.255</v>
      </c>
      <c r="F56" s="54">
        <f t="shared" si="0"/>
        <v>0</v>
      </c>
      <c r="G56" s="54">
        <f t="shared" si="1"/>
        <v>0</v>
      </c>
      <c r="H56" s="54">
        <f t="shared" si="2"/>
        <v>0</v>
      </c>
      <c r="I56" s="54">
        <f t="shared" si="3"/>
        <v>0</v>
      </c>
      <c r="J56" s="8">
        <f t="shared" si="4"/>
        <v>0</v>
      </c>
      <c r="K56" s="8">
        <f t="shared" si="5"/>
        <v>0</v>
      </c>
      <c r="L56" s="17">
        <f t="shared" si="6"/>
        <v>0</v>
      </c>
      <c r="M56" s="46"/>
      <c r="N56" s="59"/>
      <c r="O56" s="59"/>
      <c r="P56" s="59"/>
      <c r="Q56" s="59"/>
      <c r="R56" s="59"/>
      <c r="S56" s="59"/>
      <c r="T56" s="59"/>
      <c r="U56" s="59"/>
      <c r="V56" s="59"/>
      <c r="W56" s="59"/>
      <c r="X56" s="61"/>
      <c r="Y56" s="61"/>
      <c r="Z56" s="18">
        <f t="shared" si="7"/>
        <v>0</v>
      </c>
      <c r="AA56" s="67">
        <f t="shared" si="8"/>
        <v>0</v>
      </c>
      <c r="AB56" s="67">
        <f t="shared" si="9"/>
        <v>0</v>
      </c>
      <c r="AC56" t="str">
        <f t="shared" si="10"/>
        <v/>
      </c>
    </row>
    <row r="57" spans="1:29" ht="15.75" thickBot="1" x14ac:dyDescent="0.3">
      <c r="A57" s="21"/>
      <c r="B57" s="22"/>
      <c r="C57" s="23"/>
      <c r="D57" s="42">
        <v>0</v>
      </c>
      <c r="E57" s="208">
        <v>0.255</v>
      </c>
      <c r="F57" s="54">
        <f t="shared" si="0"/>
        <v>0</v>
      </c>
      <c r="G57" s="54">
        <f t="shared" si="1"/>
        <v>0</v>
      </c>
      <c r="H57" s="54">
        <f t="shared" si="2"/>
        <v>0</v>
      </c>
      <c r="I57" s="54">
        <f t="shared" si="3"/>
        <v>0</v>
      </c>
      <c r="J57" s="8">
        <f t="shared" si="4"/>
        <v>0</v>
      </c>
      <c r="K57" s="8">
        <f t="shared" si="5"/>
        <v>0</v>
      </c>
      <c r="L57" s="17">
        <f t="shared" si="6"/>
        <v>0</v>
      </c>
      <c r="M57" s="46"/>
      <c r="N57" s="59"/>
      <c r="O57" s="59"/>
      <c r="P57" s="59"/>
      <c r="Q57" s="59"/>
      <c r="R57" s="59"/>
      <c r="S57" s="59"/>
      <c r="T57" s="59"/>
      <c r="U57" s="59"/>
      <c r="V57" s="59"/>
      <c r="W57" s="59"/>
      <c r="X57" s="61"/>
      <c r="Y57" s="61"/>
      <c r="Z57" s="18">
        <f t="shared" si="7"/>
        <v>0</v>
      </c>
      <c r="AA57" s="67">
        <f t="shared" si="8"/>
        <v>0</v>
      </c>
      <c r="AB57" s="67">
        <f t="shared" si="9"/>
        <v>0</v>
      </c>
      <c r="AC57" t="str">
        <f t="shared" si="10"/>
        <v/>
      </c>
    </row>
    <row r="58" spans="1:29" ht="15.75" thickBot="1" x14ac:dyDescent="0.3">
      <c r="A58" s="21"/>
      <c r="B58" s="22"/>
      <c r="C58" s="23"/>
      <c r="D58" s="42">
        <v>0</v>
      </c>
      <c r="E58" s="208">
        <v>0.255</v>
      </c>
      <c r="F58" s="54">
        <f t="shared" si="0"/>
        <v>0</v>
      </c>
      <c r="G58" s="54">
        <f t="shared" si="1"/>
        <v>0</v>
      </c>
      <c r="H58" s="54">
        <f t="shared" si="2"/>
        <v>0</v>
      </c>
      <c r="I58" s="54">
        <f t="shared" si="3"/>
        <v>0</v>
      </c>
      <c r="J58" s="8">
        <f t="shared" si="4"/>
        <v>0</v>
      </c>
      <c r="K58" s="8">
        <f t="shared" si="5"/>
        <v>0</v>
      </c>
      <c r="L58" s="17">
        <f t="shared" si="6"/>
        <v>0</v>
      </c>
      <c r="M58" s="46"/>
      <c r="N58" s="59"/>
      <c r="O58" s="59"/>
      <c r="P58" s="59"/>
      <c r="Q58" s="59"/>
      <c r="R58" s="59"/>
      <c r="S58" s="59"/>
      <c r="T58" s="59"/>
      <c r="U58" s="59"/>
      <c r="V58" s="59"/>
      <c r="W58" s="59"/>
      <c r="X58" s="61"/>
      <c r="Y58" s="61"/>
      <c r="Z58" s="18">
        <f t="shared" si="7"/>
        <v>0</v>
      </c>
      <c r="AA58" s="67">
        <f t="shared" si="8"/>
        <v>0</v>
      </c>
      <c r="AB58" s="67">
        <f t="shared" si="9"/>
        <v>0</v>
      </c>
      <c r="AC58" t="str">
        <f t="shared" si="10"/>
        <v/>
      </c>
    </row>
    <row r="59" spans="1:29" ht="15.75" thickBot="1" x14ac:dyDescent="0.3">
      <c r="A59" s="21"/>
      <c r="B59" s="22"/>
      <c r="C59" s="23"/>
      <c r="D59" s="42">
        <v>0</v>
      </c>
      <c r="E59" s="208">
        <v>0.255</v>
      </c>
      <c r="F59" s="54">
        <f t="shared" si="0"/>
        <v>0</v>
      </c>
      <c r="G59" s="54">
        <f t="shared" si="1"/>
        <v>0</v>
      </c>
      <c r="H59" s="54">
        <f t="shared" si="2"/>
        <v>0</v>
      </c>
      <c r="I59" s="54">
        <f t="shared" si="3"/>
        <v>0</v>
      </c>
      <c r="J59" s="8">
        <f t="shared" si="4"/>
        <v>0</v>
      </c>
      <c r="K59" s="8">
        <f t="shared" si="5"/>
        <v>0</v>
      </c>
      <c r="L59" s="17">
        <f t="shared" si="6"/>
        <v>0</v>
      </c>
      <c r="M59" s="46"/>
      <c r="N59" s="59"/>
      <c r="O59" s="59"/>
      <c r="P59" s="59"/>
      <c r="Q59" s="59"/>
      <c r="R59" s="59"/>
      <c r="S59" s="59"/>
      <c r="T59" s="59"/>
      <c r="U59" s="59"/>
      <c r="V59" s="59"/>
      <c r="W59" s="59"/>
      <c r="X59" s="61"/>
      <c r="Y59" s="61"/>
      <c r="Z59" s="18">
        <f t="shared" si="7"/>
        <v>0</v>
      </c>
      <c r="AA59" s="67">
        <f t="shared" si="8"/>
        <v>0</v>
      </c>
      <c r="AB59" s="67">
        <f t="shared" si="9"/>
        <v>0</v>
      </c>
      <c r="AC59" t="str">
        <f t="shared" si="10"/>
        <v/>
      </c>
    </row>
    <row r="60" spans="1:29" ht="15.75" thickBot="1" x14ac:dyDescent="0.3">
      <c r="A60" s="21"/>
      <c r="B60" s="22"/>
      <c r="C60" s="23"/>
      <c r="D60" s="42">
        <v>0</v>
      </c>
      <c r="E60" s="208">
        <v>0.255</v>
      </c>
      <c r="F60" s="54">
        <f t="shared" si="0"/>
        <v>0</v>
      </c>
      <c r="G60" s="54">
        <f t="shared" si="1"/>
        <v>0</v>
      </c>
      <c r="H60" s="54">
        <f t="shared" si="2"/>
        <v>0</v>
      </c>
      <c r="I60" s="54">
        <f t="shared" si="3"/>
        <v>0</v>
      </c>
      <c r="J60" s="8">
        <f t="shared" si="4"/>
        <v>0</v>
      </c>
      <c r="K60" s="8">
        <f t="shared" si="5"/>
        <v>0</v>
      </c>
      <c r="L60" s="17">
        <f t="shared" si="6"/>
        <v>0</v>
      </c>
      <c r="M60" s="46"/>
      <c r="N60" s="59"/>
      <c r="O60" s="59"/>
      <c r="P60" s="59"/>
      <c r="Q60" s="59"/>
      <c r="R60" s="59"/>
      <c r="S60" s="59"/>
      <c r="T60" s="59"/>
      <c r="U60" s="59"/>
      <c r="V60" s="59"/>
      <c r="W60" s="59"/>
      <c r="X60" s="61"/>
      <c r="Y60" s="61"/>
      <c r="Z60" s="18">
        <f t="shared" si="7"/>
        <v>0</v>
      </c>
      <c r="AA60" s="67">
        <f t="shared" si="8"/>
        <v>0</v>
      </c>
      <c r="AB60" s="67">
        <f t="shared" si="9"/>
        <v>0</v>
      </c>
      <c r="AC60" t="str">
        <f t="shared" si="10"/>
        <v/>
      </c>
    </row>
    <row r="61" spans="1:29" ht="15.75" thickBot="1" x14ac:dyDescent="0.3">
      <c r="A61" s="21"/>
      <c r="B61" s="22"/>
      <c r="C61" s="23"/>
      <c r="D61" s="42">
        <v>0</v>
      </c>
      <c r="E61" s="208">
        <v>0.255</v>
      </c>
      <c r="F61" s="54">
        <f t="shared" si="0"/>
        <v>0</v>
      </c>
      <c r="G61" s="54">
        <f t="shared" si="1"/>
        <v>0</v>
      </c>
      <c r="H61" s="54">
        <f t="shared" si="2"/>
        <v>0</v>
      </c>
      <c r="I61" s="54">
        <f t="shared" si="3"/>
        <v>0</v>
      </c>
      <c r="J61" s="8">
        <f t="shared" si="4"/>
        <v>0</v>
      </c>
      <c r="K61" s="8">
        <f t="shared" si="5"/>
        <v>0</v>
      </c>
      <c r="L61" s="17">
        <f t="shared" si="6"/>
        <v>0</v>
      </c>
      <c r="M61" s="46"/>
      <c r="N61" s="59"/>
      <c r="O61" s="59"/>
      <c r="P61" s="59"/>
      <c r="Q61" s="59"/>
      <c r="R61" s="59"/>
      <c r="S61" s="59"/>
      <c r="T61" s="59"/>
      <c r="U61" s="59"/>
      <c r="V61" s="59"/>
      <c r="W61" s="59"/>
      <c r="X61" s="61"/>
      <c r="Y61" s="61"/>
      <c r="Z61" s="18">
        <f t="shared" si="7"/>
        <v>0</v>
      </c>
      <c r="AA61" s="67">
        <f t="shared" si="8"/>
        <v>0</v>
      </c>
      <c r="AB61" s="67">
        <f t="shared" si="9"/>
        <v>0</v>
      </c>
      <c r="AC61" t="str">
        <f t="shared" si="10"/>
        <v/>
      </c>
    </row>
    <row r="62" spans="1:29" ht="15.75" thickBot="1" x14ac:dyDescent="0.3">
      <c r="A62" s="21"/>
      <c r="B62" s="22"/>
      <c r="C62" s="23"/>
      <c r="D62" s="42">
        <v>0</v>
      </c>
      <c r="E62" s="208">
        <v>0.255</v>
      </c>
      <c r="F62" s="54">
        <f t="shared" si="0"/>
        <v>0</v>
      </c>
      <c r="G62" s="54">
        <f t="shared" si="1"/>
        <v>0</v>
      </c>
      <c r="H62" s="54">
        <f t="shared" si="2"/>
        <v>0</v>
      </c>
      <c r="I62" s="54">
        <f t="shared" si="3"/>
        <v>0</v>
      </c>
      <c r="J62" s="8">
        <f t="shared" si="4"/>
        <v>0</v>
      </c>
      <c r="K62" s="8">
        <f t="shared" si="5"/>
        <v>0</v>
      </c>
      <c r="L62" s="17">
        <f t="shared" si="6"/>
        <v>0</v>
      </c>
      <c r="M62" s="46"/>
      <c r="N62" s="59"/>
      <c r="O62" s="59"/>
      <c r="P62" s="59"/>
      <c r="Q62" s="59"/>
      <c r="R62" s="59"/>
      <c r="S62" s="59"/>
      <c r="T62" s="59"/>
      <c r="U62" s="59"/>
      <c r="V62" s="59"/>
      <c r="W62" s="59"/>
      <c r="X62" s="61"/>
      <c r="Y62" s="61"/>
      <c r="Z62" s="18">
        <f t="shared" si="7"/>
        <v>0</v>
      </c>
      <c r="AA62" s="67">
        <f t="shared" si="8"/>
        <v>0</v>
      </c>
      <c r="AB62" s="67">
        <f t="shared" si="9"/>
        <v>0</v>
      </c>
      <c r="AC62" t="str">
        <f t="shared" si="10"/>
        <v/>
      </c>
    </row>
    <row r="63" spans="1:29" ht="15.75" thickBot="1" x14ac:dyDescent="0.3">
      <c r="A63" s="21"/>
      <c r="B63" s="22"/>
      <c r="C63" s="23"/>
      <c r="D63" s="42">
        <v>0</v>
      </c>
      <c r="E63" s="208">
        <v>0.255</v>
      </c>
      <c r="F63" s="54">
        <f t="shared" si="0"/>
        <v>0</v>
      </c>
      <c r="G63" s="54">
        <f t="shared" si="1"/>
        <v>0</v>
      </c>
      <c r="H63" s="54">
        <f t="shared" si="2"/>
        <v>0</v>
      </c>
      <c r="I63" s="54">
        <f t="shared" si="3"/>
        <v>0</v>
      </c>
      <c r="J63" s="8">
        <f t="shared" si="4"/>
        <v>0</v>
      </c>
      <c r="K63" s="8">
        <f t="shared" si="5"/>
        <v>0</v>
      </c>
      <c r="L63" s="17">
        <f t="shared" si="6"/>
        <v>0</v>
      </c>
      <c r="M63" s="46"/>
      <c r="N63" s="59"/>
      <c r="O63" s="59"/>
      <c r="P63" s="59"/>
      <c r="Q63" s="59"/>
      <c r="R63" s="59"/>
      <c r="S63" s="59"/>
      <c r="T63" s="59"/>
      <c r="U63" s="59"/>
      <c r="V63" s="59"/>
      <c r="W63" s="59"/>
      <c r="X63" s="61"/>
      <c r="Y63" s="61"/>
      <c r="Z63" s="18">
        <f t="shared" si="7"/>
        <v>0</v>
      </c>
      <c r="AA63" s="67">
        <f t="shared" si="8"/>
        <v>0</v>
      </c>
      <c r="AB63" s="67">
        <f t="shared" si="9"/>
        <v>0</v>
      </c>
      <c r="AC63" t="str">
        <f t="shared" si="10"/>
        <v/>
      </c>
    </row>
    <row r="64" spans="1:29" ht="15.75" thickBot="1" x14ac:dyDescent="0.3">
      <c r="A64" s="21"/>
      <c r="B64" s="22"/>
      <c r="C64" s="23"/>
      <c r="D64" s="42">
        <v>0</v>
      </c>
      <c r="E64" s="208">
        <v>0.255</v>
      </c>
      <c r="F64" s="54">
        <f t="shared" si="0"/>
        <v>0</v>
      </c>
      <c r="G64" s="54">
        <f t="shared" si="1"/>
        <v>0</v>
      </c>
      <c r="H64" s="54">
        <f t="shared" si="2"/>
        <v>0</v>
      </c>
      <c r="I64" s="54">
        <f t="shared" si="3"/>
        <v>0</v>
      </c>
      <c r="J64" s="8">
        <f t="shared" si="4"/>
        <v>0</v>
      </c>
      <c r="K64" s="8">
        <f t="shared" si="5"/>
        <v>0</v>
      </c>
      <c r="L64" s="17">
        <f t="shared" si="6"/>
        <v>0</v>
      </c>
      <c r="M64" s="46"/>
      <c r="N64" s="59"/>
      <c r="O64" s="59"/>
      <c r="P64" s="59"/>
      <c r="Q64" s="59"/>
      <c r="R64" s="59"/>
      <c r="S64" s="59"/>
      <c r="T64" s="59"/>
      <c r="U64" s="59"/>
      <c r="V64" s="59"/>
      <c r="W64" s="59"/>
      <c r="X64" s="61"/>
      <c r="Y64" s="61"/>
      <c r="Z64" s="18">
        <f t="shared" si="7"/>
        <v>0</v>
      </c>
      <c r="AA64" s="67">
        <f t="shared" si="8"/>
        <v>0</v>
      </c>
      <c r="AB64" s="67">
        <f t="shared" si="9"/>
        <v>0</v>
      </c>
      <c r="AC64" t="str">
        <f t="shared" si="10"/>
        <v/>
      </c>
    </row>
    <row r="65" spans="1:29" ht="15.75" thickBot="1" x14ac:dyDescent="0.3">
      <c r="A65" s="21"/>
      <c r="B65" s="22"/>
      <c r="C65" s="23"/>
      <c r="D65" s="42">
        <v>0</v>
      </c>
      <c r="E65" s="208">
        <v>0.255</v>
      </c>
      <c r="F65" s="54">
        <f t="shared" si="0"/>
        <v>0</v>
      </c>
      <c r="G65" s="54">
        <f t="shared" si="1"/>
        <v>0</v>
      </c>
      <c r="H65" s="54">
        <f t="shared" si="2"/>
        <v>0</v>
      </c>
      <c r="I65" s="54">
        <f t="shared" si="3"/>
        <v>0</v>
      </c>
      <c r="J65" s="8">
        <f t="shared" si="4"/>
        <v>0</v>
      </c>
      <c r="K65" s="8">
        <f t="shared" si="5"/>
        <v>0</v>
      </c>
      <c r="L65" s="17">
        <f t="shared" si="6"/>
        <v>0</v>
      </c>
      <c r="M65" s="46"/>
      <c r="N65" s="59"/>
      <c r="O65" s="59"/>
      <c r="P65" s="59"/>
      <c r="Q65" s="59"/>
      <c r="R65" s="59"/>
      <c r="S65" s="59"/>
      <c r="T65" s="59"/>
      <c r="U65" s="59"/>
      <c r="V65" s="59"/>
      <c r="W65" s="59"/>
      <c r="X65" s="61"/>
      <c r="Y65" s="61"/>
      <c r="Z65" s="18">
        <f t="shared" si="7"/>
        <v>0</v>
      </c>
      <c r="AA65" s="67">
        <f t="shared" si="8"/>
        <v>0</v>
      </c>
      <c r="AB65" s="67">
        <f t="shared" si="9"/>
        <v>0</v>
      </c>
      <c r="AC65" t="str">
        <f t="shared" si="10"/>
        <v/>
      </c>
    </row>
    <row r="66" spans="1:29" ht="15.75" thickBot="1" x14ac:dyDescent="0.3">
      <c r="A66" s="21"/>
      <c r="B66" s="22"/>
      <c r="C66" s="23"/>
      <c r="D66" s="42">
        <v>0</v>
      </c>
      <c r="E66" s="208">
        <v>0.255</v>
      </c>
      <c r="F66" s="54">
        <f t="shared" si="0"/>
        <v>0</v>
      </c>
      <c r="G66" s="54">
        <f t="shared" si="1"/>
        <v>0</v>
      </c>
      <c r="H66" s="54">
        <f t="shared" si="2"/>
        <v>0</v>
      </c>
      <c r="I66" s="54">
        <f t="shared" si="3"/>
        <v>0</v>
      </c>
      <c r="J66" s="8">
        <f t="shared" si="4"/>
        <v>0</v>
      </c>
      <c r="K66" s="8">
        <f t="shared" si="5"/>
        <v>0</v>
      </c>
      <c r="L66" s="17">
        <f t="shared" si="6"/>
        <v>0</v>
      </c>
      <c r="M66" s="46"/>
      <c r="N66" s="59"/>
      <c r="O66" s="59"/>
      <c r="P66" s="59"/>
      <c r="Q66" s="59"/>
      <c r="R66" s="59"/>
      <c r="S66" s="59"/>
      <c r="T66" s="59"/>
      <c r="U66" s="59"/>
      <c r="V66" s="59"/>
      <c r="W66" s="59"/>
      <c r="X66" s="61"/>
      <c r="Y66" s="61"/>
      <c r="Z66" s="18">
        <f t="shared" si="7"/>
        <v>0</v>
      </c>
      <c r="AA66" s="67">
        <f t="shared" si="8"/>
        <v>0</v>
      </c>
      <c r="AB66" s="67">
        <f t="shared" si="9"/>
        <v>0</v>
      </c>
      <c r="AC66" t="str">
        <f t="shared" si="10"/>
        <v/>
      </c>
    </row>
    <row r="67" spans="1:29" ht="15.75" thickBot="1" x14ac:dyDescent="0.3">
      <c r="A67" s="21"/>
      <c r="B67" s="22"/>
      <c r="C67" s="23"/>
      <c r="D67" s="42">
        <v>0</v>
      </c>
      <c r="E67" s="208">
        <v>0.255</v>
      </c>
      <c r="F67" s="54">
        <f t="shared" si="0"/>
        <v>0</v>
      </c>
      <c r="G67" s="54">
        <f t="shared" si="1"/>
        <v>0</v>
      </c>
      <c r="H67" s="54">
        <f t="shared" si="2"/>
        <v>0</v>
      </c>
      <c r="I67" s="54">
        <f t="shared" si="3"/>
        <v>0</v>
      </c>
      <c r="J67" s="8">
        <f t="shared" si="4"/>
        <v>0</v>
      </c>
      <c r="K67" s="8">
        <f t="shared" si="5"/>
        <v>0</v>
      </c>
      <c r="L67" s="17">
        <f t="shared" si="6"/>
        <v>0</v>
      </c>
      <c r="M67" s="46"/>
      <c r="N67" s="59"/>
      <c r="O67" s="59"/>
      <c r="P67" s="59"/>
      <c r="Q67" s="59"/>
      <c r="R67" s="59"/>
      <c r="S67" s="59"/>
      <c r="T67" s="59"/>
      <c r="U67" s="59"/>
      <c r="V67" s="59"/>
      <c r="W67" s="59"/>
      <c r="X67" s="61"/>
      <c r="Y67" s="61"/>
      <c r="Z67" s="18">
        <f t="shared" si="7"/>
        <v>0</v>
      </c>
      <c r="AA67" s="67">
        <f t="shared" si="8"/>
        <v>0</v>
      </c>
      <c r="AB67" s="67">
        <f t="shared" si="9"/>
        <v>0</v>
      </c>
      <c r="AC67" t="str">
        <f t="shared" si="10"/>
        <v/>
      </c>
    </row>
    <row r="68" spans="1:29" ht="15.75" thickBot="1" x14ac:dyDescent="0.3">
      <c r="A68" s="21"/>
      <c r="B68" s="22"/>
      <c r="C68" s="23"/>
      <c r="D68" s="42">
        <v>0</v>
      </c>
      <c r="E68" s="208">
        <v>0.255</v>
      </c>
      <c r="F68" s="54">
        <f t="shared" si="0"/>
        <v>0</v>
      </c>
      <c r="G68" s="54">
        <f t="shared" si="1"/>
        <v>0</v>
      </c>
      <c r="H68" s="54">
        <f t="shared" si="2"/>
        <v>0</v>
      </c>
      <c r="I68" s="54">
        <f t="shared" si="3"/>
        <v>0</v>
      </c>
      <c r="J68" s="8">
        <f t="shared" si="4"/>
        <v>0</v>
      </c>
      <c r="K68" s="8">
        <f t="shared" si="5"/>
        <v>0</v>
      </c>
      <c r="L68" s="17">
        <f t="shared" si="6"/>
        <v>0</v>
      </c>
      <c r="M68" s="46"/>
      <c r="N68" s="59"/>
      <c r="O68" s="59"/>
      <c r="P68" s="59"/>
      <c r="Q68" s="59"/>
      <c r="R68" s="59"/>
      <c r="S68" s="59"/>
      <c r="T68" s="59"/>
      <c r="U68" s="59"/>
      <c r="V68" s="59"/>
      <c r="W68" s="59"/>
      <c r="X68" s="61"/>
      <c r="Y68" s="61"/>
      <c r="Z68" s="18">
        <f t="shared" si="7"/>
        <v>0</v>
      </c>
      <c r="AA68" s="67">
        <f t="shared" si="8"/>
        <v>0</v>
      </c>
      <c r="AB68" s="67">
        <f t="shared" si="9"/>
        <v>0</v>
      </c>
      <c r="AC68" t="str">
        <f t="shared" si="10"/>
        <v/>
      </c>
    </row>
    <row r="69" spans="1:29" ht="15.75" thickBot="1" x14ac:dyDescent="0.3">
      <c r="A69" s="21"/>
      <c r="B69" s="22"/>
      <c r="C69" s="23"/>
      <c r="D69" s="42">
        <v>0</v>
      </c>
      <c r="E69" s="208">
        <v>0.255</v>
      </c>
      <c r="F69" s="54">
        <f t="shared" si="0"/>
        <v>0</v>
      </c>
      <c r="G69" s="54">
        <f t="shared" si="1"/>
        <v>0</v>
      </c>
      <c r="H69" s="54">
        <f t="shared" si="2"/>
        <v>0</v>
      </c>
      <c r="I69" s="54">
        <f t="shared" si="3"/>
        <v>0</v>
      </c>
      <c r="J69" s="8">
        <f t="shared" si="4"/>
        <v>0</v>
      </c>
      <c r="K69" s="8">
        <f t="shared" si="5"/>
        <v>0</v>
      </c>
      <c r="L69" s="17">
        <f t="shared" si="6"/>
        <v>0</v>
      </c>
      <c r="M69" s="46"/>
      <c r="N69" s="59"/>
      <c r="O69" s="59"/>
      <c r="P69" s="59"/>
      <c r="Q69" s="59"/>
      <c r="R69" s="59"/>
      <c r="S69" s="59"/>
      <c r="T69" s="59"/>
      <c r="U69" s="59"/>
      <c r="V69" s="59"/>
      <c r="W69" s="59"/>
      <c r="X69" s="61"/>
      <c r="Y69" s="61"/>
      <c r="Z69" s="18">
        <f t="shared" si="7"/>
        <v>0</v>
      </c>
      <c r="AA69" s="67">
        <f t="shared" si="8"/>
        <v>0</v>
      </c>
      <c r="AB69" s="67">
        <f t="shared" si="9"/>
        <v>0</v>
      </c>
      <c r="AC69" t="str">
        <f t="shared" si="10"/>
        <v/>
      </c>
    </row>
    <row r="70" spans="1:29" ht="15.75" thickBot="1" x14ac:dyDescent="0.3">
      <c r="A70" s="21"/>
      <c r="B70" s="22"/>
      <c r="C70" s="23"/>
      <c r="D70" s="42">
        <v>0</v>
      </c>
      <c r="E70" s="208">
        <v>0.255</v>
      </c>
      <c r="F70" s="54">
        <f t="shared" si="0"/>
        <v>0</v>
      </c>
      <c r="G70" s="54">
        <f t="shared" si="1"/>
        <v>0</v>
      </c>
      <c r="H70" s="54">
        <f t="shared" si="2"/>
        <v>0</v>
      </c>
      <c r="I70" s="54">
        <f t="shared" ref="I70:I133" si="11">IF(AND($D70&gt;0,$E70=$I$4),($D70-($D70/(100%+$I$4)/100%)),0)</f>
        <v>0</v>
      </c>
      <c r="J70" s="8">
        <f t="shared" ref="J70:J133" si="12">IF(AND($D70&gt;0,$E70=$J$4),($D70-($D70/(100%+$J$4)/100%)),0)</f>
        <v>0</v>
      </c>
      <c r="K70" s="8">
        <f t="shared" ref="K70:K133" si="13">IF(AND($D70&gt;0,$E70=$K$4),($D70-($D70/(100%+$K$4)/100%)),0)</f>
        <v>0</v>
      </c>
      <c r="L70" s="17">
        <f t="shared" ref="L70:L133" si="14">D70-(SUM(F70:K70))-SUM(N70:Y70)</f>
        <v>0</v>
      </c>
      <c r="M70" s="46"/>
      <c r="N70" s="59"/>
      <c r="O70" s="59"/>
      <c r="P70" s="59"/>
      <c r="Q70" s="59"/>
      <c r="R70" s="59"/>
      <c r="S70" s="59"/>
      <c r="T70" s="59"/>
      <c r="U70" s="59"/>
      <c r="V70" s="59"/>
      <c r="W70" s="59"/>
      <c r="X70" s="61"/>
      <c r="Y70" s="61"/>
      <c r="Z70" s="18">
        <f t="shared" ref="Z70:Z133" si="15">D70-SUM(F70:K70)</f>
        <v>0</v>
      </c>
      <c r="AA70" s="67">
        <f t="shared" ref="AA70:AA133" si="16">IF(M70&lt;&gt;"",SUM(N70:W70),0)</f>
        <v>0</v>
      </c>
      <c r="AB70" s="67">
        <f t="shared" ref="AB70:AB133" si="17">SUM(F70:K70)</f>
        <v>0</v>
      </c>
      <c r="AC70" t="str">
        <f t="shared" ref="AC70:AC133" si="18">IF(SUM(N70:Y70)&lt;L70,"Kirjaus kesken",IF(SUM(N70:Y70,F70:K70)&gt;(D70+0.1),"Kirjauksessa näppäilyvirhe, yhteisumma ei täsmää",IF(L70&gt;0.1,"Kirjaus kesken","")))</f>
        <v/>
      </c>
    </row>
    <row r="71" spans="1:29" ht="15.75" thickBot="1" x14ac:dyDescent="0.3">
      <c r="A71" s="21"/>
      <c r="B71" s="22"/>
      <c r="C71" s="23"/>
      <c r="D71" s="42">
        <v>0</v>
      </c>
      <c r="E71" s="208">
        <v>0.255</v>
      </c>
      <c r="F71" s="54">
        <f t="shared" si="0"/>
        <v>0</v>
      </c>
      <c r="G71" s="54">
        <f t="shared" si="1"/>
        <v>0</v>
      </c>
      <c r="H71" s="54">
        <f t="shared" si="2"/>
        <v>0</v>
      </c>
      <c r="I71" s="54">
        <f t="shared" si="11"/>
        <v>0</v>
      </c>
      <c r="J71" s="8">
        <f t="shared" si="12"/>
        <v>0</v>
      </c>
      <c r="K71" s="8">
        <f t="shared" si="13"/>
        <v>0</v>
      </c>
      <c r="L71" s="17">
        <f t="shared" si="14"/>
        <v>0</v>
      </c>
      <c r="M71" s="46"/>
      <c r="N71" s="59"/>
      <c r="O71" s="59"/>
      <c r="P71" s="59"/>
      <c r="Q71" s="59"/>
      <c r="R71" s="59"/>
      <c r="S71" s="59"/>
      <c r="T71" s="59"/>
      <c r="U71" s="59"/>
      <c r="V71" s="59"/>
      <c r="W71" s="59"/>
      <c r="X71" s="61"/>
      <c r="Y71" s="61"/>
      <c r="Z71" s="18">
        <f t="shared" si="15"/>
        <v>0</v>
      </c>
      <c r="AA71" s="67">
        <f t="shared" si="16"/>
        <v>0</v>
      </c>
      <c r="AB71" s="67">
        <f t="shared" si="17"/>
        <v>0</v>
      </c>
      <c r="AC71" t="str">
        <f t="shared" si="18"/>
        <v/>
      </c>
    </row>
    <row r="72" spans="1:29" ht="15.75" thickBot="1" x14ac:dyDescent="0.3">
      <c r="A72" s="21"/>
      <c r="B72" s="22"/>
      <c r="C72" s="23"/>
      <c r="D72" s="42">
        <v>0</v>
      </c>
      <c r="E72" s="208">
        <v>0.255</v>
      </c>
      <c r="F72" s="54">
        <f t="shared" si="0"/>
        <v>0</v>
      </c>
      <c r="G72" s="54">
        <f t="shared" si="1"/>
        <v>0</v>
      </c>
      <c r="H72" s="54">
        <f t="shared" si="2"/>
        <v>0</v>
      </c>
      <c r="I72" s="54">
        <f t="shared" si="11"/>
        <v>0</v>
      </c>
      <c r="J72" s="8">
        <f t="shared" si="12"/>
        <v>0</v>
      </c>
      <c r="K72" s="8">
        <f t="shared" si="13"/>
        <v>0</v>
      </c>
      <c r="L72" s="17">
        <f t="shared" si="14"/>
        <v>0</v>
      </c>
      <c r="M72" s="46"/>
      <c r="N72" s="59"/>
      <c r="O72" s="59"/>
      <c r="P72" s="59"/>
      <c r="Q72" s="59"/>
      <c r="R72" s="59"/>
      <c r="S72" s="59"/>
      <c r="T72" s="59"/>
      <c r="U72" s="59"/>
      <c r="V72" s="59"/>
      <c r="W72" s="59"/>
      <c r="X72" s="61"/>
      <c r="Y72" s="61"/>
      <c r="Z72" s="18">
        <f t="shared" si="15"/>
        <v>0</v>
      </c>
      <c r="AA72" s="67">
        <f t="shared" si="16"/>
        <v>0</v>
      </c>
      <c r="AB72" s="67">
        <f t="shared" si="17"/>
        <v>0</v>
      </c>
      <c r="AC72" t="str">
        <f t="shared" si="18"/>
        <v/>
      </c>
    </row>
    <row r="73" spans="1:29" ht="15.75" thickBot="1" x14ac:dyDescent="0.3">
      <c r="A73" s="21"/>
      <c r="B73" s="22"/>
      <c r="C73" s="23"/>
      <c r="D73" s="42">
        <v>0</v>
      </c>
      <c r="E73" s="208">
        <v>0.255</v>
      </c>
      <c r="F73" s="54">
        <f t="shared" si="0"/>
        <v>0</v>
      </c>
      <c r="G73" s="54">
        <f t="shared" si="1"/>
        <v>0</v>
      </c>
      <c r="H73" s="54">
        <f t="shared" si="2"/>
        <v>0</v>
      </c>
      <c r="I73" s="54">
        <f t="shared" si="11"/>
        <v>0</v>
      </c>
      <c r="J73" s="8">
        <f t="shared" si="12"/>
        <v>0</v>
      </c>
      <c r="K73" s="8">
        <f t="shared" si="13"/>
        <v>0</v>
      </c>
      <c r="L73" s="17">
        <f t="shared" si="14"/>
        <v>0</v>
      </c>
      <c r="M73" s="46"/>
      <c r="N73" s="59"/>
      <c r="O73" s="59"/>
      <c r="P73" s="59"/>
      <c r="Q73" s="59"/>
      <c r="R73" s="59"/>
      <c r="S73" s="59"/>
      <c r="T73" s="59"/>
      <c r="U73" s="59"/>
      <c r="V73" s="59"/>
      <c r="W73" s="59"/>
      <c r="X73" s="61"/>
      <c r="Y73" s="61"/>
      <c r="Z73" s="18">
        <f t="shared" si="15"/>
        <v>0</v>
      </c>
      <c r="AA73" s="67">
        <f t="shared" si="16"/>
        <v>0</v>
      </c>
      <c r="AB73" s="67">
        <f t="shared" si="17"/>
        <v>0</v>
      </c>
      <c r="AC73" t="str">
        <f t="shared" si="18"/>
        <v/>
      </c>
    </row>
    <row r="74" spans="1:29" ht="15.75" thickBot="1" x14ac:dyDescent="0.3">
      <c r="A74" s="21"/>
      <c r="B74" s="22"/>
      <c r="C74" s="23"/>
      <c r="D74" s="42">
        <v>0</v>
      </c>
      <c r="E74" s="208">
        <v>0.255</v>
      </c>
      <c r="F74" s="54">
        <f t="shared" si="0"/>
        <v>0</v>
      </c>
      <c r="G74" s="54">
        <f t="shared" si="1"/>
        <v>0</v>
      </c>
      <c r="H74" s="54">
        <f t="shared" si="2"/>
        <v>0</v>
      </c>
      <c r="I74" s="54">
        <f t="shared" si="11"/>
        <v>0</v>
      </c>
      <c r="J74" s="8">
        <f t="shared" si="12"/>
        <v>0</v>
      </c>
      <c r="K74" s="8">
        <f t="shared" si="13"/>
        <v>0</v>
      </c>
      <c r="L74" s="17">
        <f t="shared" si="14"/>
        <v>0</v>
      </c>
      <c r="M74" s="46"/>
      <c r="N74" s="59"/>
      <c r="O74" s="59"/>
      <c r="P74" s="59"/>
      <c r="Q74" s="59"/>
      <c r="R74" s="59"/>
      <c r="S74" s="59"/>
      <c r="T74" s="59"/>
      <c r="U74" s="59"/>
      <c r="V74" s="59"/>
      <c r="W74" s="59"/>
      <c r="X74" s="61"/>
      <c r="Y74" s="61"/>
      <c r="Z74" s="18">
        <f t="shared" si="15"/>
        <v>0</v>
      </c>
      <c r="AA74" s="67">
        <f t="shared" si="16"/>
        <v>0</v>
      </c>
      <c r="AB74" s="67">
        <f t="shared" si="17"/>
        <v>0</v>
      </c>
      <c r="AC74" t="str">
        <f t="shared" si="18"/>
        <v/>
      </c>
    </row>
    <row r="75" spans="1:29" ht="15.75" thickBot="1" x14ac:dyDescent="0.3">
      <c r="A75" s="21"/>
      <c r="B75" s="22"/>
      <c r="C75" s="23"/>
      <c r="D75" s="42">
        <v>0</v>
      </c>
      <c r="E75" s="208">
        <v>0.255</v>
      </c>
      <c r="F75" s="54">
        <f t="shared" si="0"/>
        <v>0</v>
      </c>
      <c r="G75" s="54">
        <f t="shared" si="1"/>
        <v>0</v>
      </c>
      <c r="H75" s="54">
        <f t="shared" si="2"/>
        <v>0</v>
      </c>
      <c r="I75" s="54">
        <f t="shared" si="11"/>
        <v>0</v>
      </c>
      <c r="J75" s="8">
        <f t="shared" si="12"/>
        <v>0</v>
      </c>
      <c r="K75" s="8">
        <f t="shared" si="13"/>
        <v>0</v>
      </c>
      <c r="L75" s="17">
        <f t="shared" si="14"/>
        <v>0</v>
      </c>
      <c r="M75" s="46"/>
      <c r="N75" s="59"/>
      <c r="O75" s="59"/>
      <c r="P75" s="59"/>
      <c r="Q75" s="59"/>
      <c r="R75" s="59"/>
      <c r="S75" s="59"/>
      <c r="T75" s="59"/>
      <c r="U75" s="59"/>
      <c r="V75" s="59"/>
      <c r="W75" s="59"/>
      <c r="X75" s="61"/>
      <c r="Y75" s="61"/>
      <c r="Z75" s="18">
        <f t="shared" si="15"/>
        <v>0</v>
      </c>
      <c r="AA75" s="67">
        <f t="shared" si="16"/>
        <v>0</v>
      </c>
      <c r="AB75" s="67">
        <f t="shared" si="17"/>
        <v>0</v>
      </c>
      <c r="AC75" t="str">
        <f t="shared" si="18"/>
        <v/>
      </c>
    </row>
    <row r="76" spans="1:29" ht="15.75" thickBot="1" x14ac:dyDescent="0.3">
      <c r="A76" s="21"/>
      <c r="B76" s="22"/>
      <c r="C76" s="23"/>
      <c r="D76" s="42">
        <v>0</v>
      </c>
      <c r="E76" s="208">
        <v>0.255</v>
      </c>
      <c r="F76" s="54">
        <f t="shared" si="0"/>
        <v>0</v>
      </c>
      <c r="G76" s="54">
        <f t="shared" si="1"/>
        <v>0</v>
      </c>
      <c r="H76" s="54">
        <f t="shared" si="2"/>
        <v>0</v>
      </c>
      <c r="I76" s="54">
        <f t="shared" si="11"/>
        <v>0</v>
      </c>
      <c r="J76" s="8">
        <f t="shared" si="12"/>
        <v>0</v>
      </c>
      <c r="K76" s="8">
        <f t="shared" si="13"/>
        <v>0</v>
      </c>
      <c r="L76" s="17">
        <f t="shared" si="14"/>
        <v>0</v>
      </c>
      <c r="M76" s="46"/>
      <c r="N76" s="59"/>
      <c r="O76" s="59"/>
      <c r="P76" s="59"/>
      <c r="Q76" s="59"/>
      <c r="R76" s="59"/>
      <c r="S76" s="59"/>
      <c r="T76" s="59"/>
      <c r="U76" s="59"/>
      <c r="V76" s="59"/>
      <c r="W76" s="59"/>
      <c r="X76" s="61"/>
      <c r="Y76" s="61"/>
      <c r="Z76" s="18">
        <f t="shared" si="15"/>
        <v>0</v>
      </c>
      <c r="AA76" s="67">
        <f t="shared" si="16"/>
        <v>0</v>
      </c>
      <c r="AB76" s="67">
        <f t="shared" si="17"/>
        <v>0</v>
      </c>
      <c r="AC76" t="str">
        <f t="shared" si="18"/>
        <v/>
      </c>
    </row>
    <row r="77" spans="1:29" ht="15.75" thickBot="1" x14ac:dyDescent="0.3">
      <c r="A77" s="21"/>
      <c r="B77" s="22"/>
      <c r="C77" s="23"/>
      <c r="D77" s="42">
        <v>0</v>
      </c>
      <c r="E77" s="208">
        <v>0.255</v>
      </c>
      <c r="F77" s="54">
        <f t="shared" si="0"/>
        <v>0</v>
      </c>
      <c r="G77" s="54">
        <f t="shared" si="1"/>
        <v>0</v>
      </c>
      <c r="H77" s="54">
        <f t="shared" si="2"/>
        <v>0</v>
      </c>
      <c r="I77" s="54">
        <f t="shared" si="11"/>
        <v>0</v>
      </c>
      <c r="J77" s="8">
        <f t="shared" si="12"/>
        <v>0</v>
      </c>
      <c r="K77" s="8">
        <f t="shared" si="13"/>
        <v>0</v>
      </c>
      <c r="L77" s="17">
        <f t="shared" si="14"/>
        <v>0</v>
      </c>
      <c r="M77" s="46"/>
      <c r="N77" s="59"/>
      <c r="O77" s="59"/>
      <c r="P77" s="59"/>
      <c r="Q77" s="59"/>
      <c r="R77" s="59"/>
      <c r="S77" s="59"/>
      <c r="T77" s="59"/>
      <c r="U77" s="59"/>
      <c r="V77" s="59"/>
      <c r="W77" s="59"/>
      <c r="X77" s="61"/>
      <c r="Y77" s="61"/>
      <c r="Z77" s="18">
        <f t="shared" si="15"/>
        <v>0</v>
      </c>
      <c r="AA77" s="67">
        <f t="shared" si="16"/>
        <v>0</v>
      </c>
      <c r="AB77" s="67">
        <f t="shared" si="17"/>
        <v>0</v>
      </c>
      <c r="AC77" t="str">
        <f t="shared" si="18"/>
        <v/>
      </c>
    </row>
    <row r="78" spans="1:29" ht="15.75" thickBot="1" x14ac:dyDescent="0.3">
      <c r="A78" s="21"/>
      <c r="B78" s="22"/>
      <c r="C78" s="23"/>
      <c r="D78" s="42">
        <v>0</v>
      </c>
      <c r="E78" s="208">
        <v>0.255</v>
      </c>
      <c r="F78" s="54">
        <f t="shared" si="0"/>
        <v>0</v>
      </c>
      <c r="G78" s="54">
        <f t="shared" si="1"/>
        <v>0</v>
      </c>
      <c r="H78" s="54">
        <f t="shared" si="2"/>
        <v>0</v>
      </c>
      <c r="I78" s="54">
        <f t="shared" si="11"/>
        <v>0</v>
      </c>
      <c r="J78" s="8">
        <f t="shared" si="12"/>
        <v>0</v>
      </c>
      <c r="K78" s="8">
        <f t="shared" si="13"/>
        <v>0</v>
      </c>
      <c r="L78" s="17">
        <f t="shared" si="14"/>
        <v>0</v>
      </c>
      <c r="M78" s="46"/>
      <c r="N78" s="59"/>
      <c r="O78" s="59"/>
      <c r="P78" s="59"/>
      <c r="Q78" s="59"/>
      <c r="R78" s="59"/>
      <c r="S78" s="59"/>
      <c r="T78" s="59"/>
      <c r="U78" s="59"/>
      <c r="V78" s="59"/>
      <c r="W78" s="59"/>
      <c r="X78" s="61"/>
      <c r="Y78" s="61"/>
      <c r="Z78" s="18">
        <f t="shared" si="15"/>
        <v>0</v>
      </c>
      <c r="AA78" s="67">
        <f t="shared" si="16"/>
        <v>0</v>
      </c>
      <c r="AB78" s="67">
        <f t="shared" si="17"/>
        <v>0</v>
      </c>
      <c r="AC78" t="str">
        <f t="shared" si="18"/>
        <v/>
      </c>
    </row>
    <row r="79" spans="1:29" ht="15.75" thickBot="1" x14ac:dyDescent="0.3">
      <c r="A79" s="21"/>
      <c r="B79" s="22"/>
      <c r="C79" s="23"/>
      <c r="D79" s="42">
        <v>0</v>
      </c>
      <c r="E79" s="208">
        <v>0.255</v>
      </c>
      <c r="F79" s="54">
        <f t="shared" si="0"/>
        <v>0</v>
      </c>
      <c r="G79" s="54">
        <f t="shared" si="1"/>
        <v>0</v>
      </c>
      <c r="H79" s="54">
        <f t="shared" si="2"/>
        <v>0</v>
      </c>
      <c r="I79" s="54">
        <f t="shared" si="11"/>
        <v>0</v>
      </c>
      <c r="J79" s="8">
        <f t="shared" si="12"/>
        <v>0</v>
      </c>
      <c r="K79" s="8">
        <f t="shared" si="13"/>
        <v>0</v>
      </c>
      <c r="L79" s="17">
        <f t="shared" si="14"/>
        <v>0</v>
      </c>
      <c r="M79" s="46"/>
      <c r="N79" s="59"/>
      <c r="O79" s="59"/>
      <c r="P79" s="59"/>
      <c r="Q79" s="59"/>
      <c r="R79" s="59"/>
      <c r="S79" s="59"/>
      <c r="T79" s="59"/>
      <c r="U79" s="59"/>
      <c r="V79" s="59"/>
      <c r="W79" s="59"/>
      <c r="X79" s="61"/>
      <c r="Y79" s="61"/>
      <c r="Z79" s="18">
        <f t="shared" si="15"/>
        <v>0</v>
      </c>
      <c r="AA79" s="67">
        <f t="shared" si="16"/>
        <v>0</v>
      </c>
      <c r="AB79" s="67">
        <f t="shared" si="17"/>
        <v>0</v>
      </c>
      <c r="AC79" t="str">
        <f t="shared" si="18"/>
        <v/>
      </c>
    </row>
    <row r="80" spans="1:29" ht="15.75" thickBot="1" x14ac:dyDescent="0.3">
      <c r="A80" s="21"/>
      <c r="B80" s="22"/>
      <c r="C80" s="23"/>
      <c r="D80" s="42">
        <v>0</v>
      </c>
      <c r="E80" s="208">
        <v>0.255</v>
      </c>
      <c r="F80" s="54">
        <f t="shared" si="0"/>
        <v>0</v>
      </c>
      <c r="G80" s="54">
        <f t="shared" si="1"/>
        <v>0</v>
      </c>
      <c r="H80" s="54">
        <f t="shared" si="2"/>
        <v>0</v>
      </c>
      <c r="I80" s="54">
        <f t="shared" si="11"/>
        <v>0</v>
      </c>
      <c r="J80" s="8">
        <f t="shared" si="12"/>
        <v>0</v>
      </c>
      <c r="K80" s="8">
        <f t="shared" si="13"/>
        <v>0</v>
      </c>
      <c r="L80" s="17">
        <f t="shared" si="14"/>
        <v>0</v>
      </c>
      <c r="M80" s="46"/>
      <c r="N80" s="59"/>
      <c r="O80" s="59"/>
      <c r="P80" s="59"/>
      <c r="Q80" s="59"/>
      <c r="R80" s="59"/>
      <c r="S80" s="59"/>
      <c r="T80" s="59"/>
      <c r="U80" s="59"/>
      <c r="V80" s="59"/>
      <c r="W80" s="59"/>
      <c r="X80" s="61"/>
      <c r="Y80" s="61"/>
      <c r="Z80" s="18">
        <f t="shared" si="15"/>
        <v>0</v>
      </c>
      <c r="AA80" s="67">
        <f t="shared" si="16"/>
        <v>0</v>
      </c>
      <c r="AB80" s="67">
        <f t="shared" si="17"/>
        <v>0</v>
      </c>
      <c r="AC80" t="str">
        <f t="shared" si="18"/>
        <v/>
      </c>
    </row>
    <row r="81" spans="1:29" ht="15.75" thickBot="1" x14ac:dyDescent="0.3">
      <c r="A81" s="21"/>
      <c r="B81" s="22"/>
      <c r="C81" s="23"/>
      <c r="D81" s="42">
        <v>0</v>
      </c>
      <c r="E81" s="208">
        <v>0.255</v>
      </c>
      <c r="F81" s="54">
        <f t="shared" si="0"/>
        <v>0</v>
      </c>
      <c r="G81" s="54">
        <f t="shared" si="1"/>
        <v>0</v>
      </c>
      <c r="H81" s="54">
        <f t="shared" si="2"/>
        <v>0</v>
      </c>
      <c r="I81" s="54">
        <f t="shared" si="11"/>
        <v>0</v>
      </c>
      <c r="J81" s="8">
        <f t="shared" si="12"/>
        <v>0</v>
      </c>
      <c r="K81" s="8">
        <f t="shared" si="13"/>
        <v>0</v>
      </c>
      <c r="L81" s="17">
        <f t="shared" si="14"/>
        <v>0</v>
      </c>
      <c r="M81" s="46"/>
      <c r="N81" s="59"/>
      <c r="O81" s="59"/>
      <c r="P81" s="59"/>
      <c r="Q81" s="59"/>
      <c r="R81" s="59"/>
      <c r="S81" s="59"/>
      <c r="T81" s="59"/>
      <c r="U81" s="59"/>
      <c r="V81" s="59"/>
      <c r="W81" s="59"/>
      <c r="X81" s="61"/>
      <c r="Y81" s="61"/>
      <c r="Z81" s="18">
        <f t="shared" si="15"/>
        <v>0</v>
      </c>
      <c r="AA81" s="67">
        <f t="shared" si="16"/>
        <v>0</v>
      </c>
      <c r="AB81" s="67">
        <f t="shared" si="17"/>
        <v>0</v>
      </c>
      <c r="AC81" t="str">
        <f t="shared" si="18"/>
        <v/>
      </c>
    </row>
    <row r="82" spans="1:29" ht="15.75" thickBot="1" x14ac:dyDescent="0.3">
      <c r="A82" s="21"/>
      <c r="B82" s="22"/>
      <c r="C82" s="23"/>
      <c r="D82" s="42">
        <v>0</v>
      </c>
      <c r="E82" s="208">
        <v>0.255</v>
      </c>
      <c r="F82" s="54">
        <f t="shared" si="0"/>
        <v>0</v>
      </c>
      <c r="G82" s="54">
        <f t="shared" si="1"/>
        <v>0</v>
      </c>
      <c r="H82" s="54">
        <f t="shared" si="2"/>
        <v>0</v>
      </c>
      <c r="I82" s="54">
        <f t="shared" si="11"/>
        <v>0</v>
      </c>
      <c r="J82" s="8">
        <f t="shared" si="12"/>
        <v>0</v>
      </c>
      <c r="K82" s="8">
        <f t="shared" si="13"/>
        <v>0</v>
      </c>
      <c r="L82" s="17">
        <f t="shared" si="14"/>
        <v>0</v>
      </c>
      <c r="M82" s="46"/>
      <c r="N82" s="59"/>
      <c r="O82" s="59"/>
      <c r="P82" s="59"/>
      <c r="Q82" s="59"/>
      <c r="R82" s="59"/>
      <c r="S82" s="59"/>
      <c r="T82" s="59"/>
      <c r="U82" s="59"/>
      <c r="V82" s="59"/>
      <c r="W82" s="59"/>
      <c r="X82" s="61"/>
      <c r="Y82" s="61"/>
      <c r="Z82" s="18">
        <f t="shared" si="15"/>
        <v>0</v>
      </c>
      <c r="AA82" s="67">
        <f t="shared" si="16"/>
        <v>0</v>
      </c>
      <c r="AB82" s="67">
        <f t="shared" si="17"/>
        <v>0</v>
      </c>
      <c r="AC82" t="str">
        <f t="shared" si="18"/>
        <v/>
      </c>
    </row>
    <row r="83" spans="1:29" ht="15.75" thickBot="1" x14ac:dyDescent="0.3">
      <c r="A83" s="21"/>
      <c r="B83" s="22"/>
      <c r="C83" s="23"/>
      <c r="D83" s="42">
        <v>0</v>
      </c>
      <c r="E83" s="208">
        <v>0.255</v>
      </c>
      <c r="F83" s="54">
        <f t="shared" si="0"/>
        <v>0</v>
      </c>
      <c r="G83" s="54">
        <f t="shared" si="1"/>
        <v>0</v>
      </c>
      <c r="H83" s="54">
        <f t="shared" si="2"/>
        <v>0</v>
      </c>
      <c r="I83" s="54">
        <f t="shared" si="11"/>
        <v>0</v>
      </c>
      <c r="J83" s="8">
        <f t="shared" si="12"/>
        <v>0</v>
      </c>
      <c r="K83" s="8">
        <f t="shared" si="13"/>
        <v>0</v>
      </c>
      <c r="L83" s="17">
        <f t="shared" si="14"/>
        <v>0</v>
      </c>
      <c r="M83" s="46"/>
      <c r="N83" s="59"/>
      <c r="O83" s="59"/>
      <c r="P83" s="59"/>
      <c r="Q83" s="59"/>
      <c r="R83" s="59"/>
      <c r="S83" s="59"/>
      <c r="T83" s="59"/>
      <c r="U83" s="59"/>
      <c r="V83" s="59"/>
      <c r="W83" s="59"/>
      <c r="X83" s="61"/>
      <c r="Y83" s="61"/>
      <c r="Z83" s="18">
        <f t="shared" si="15"/>
        <v>0</v>
      </c>
      <c r="AA83" s="67">
        <f t="shared" si="16"/>
        <v>0</v>
      </c>
      <c r="AB83" s="67">
        <f t="shared" si="17"/>
        <v>0</v>
      </c>
      <c r="AC83" t="str">
        <f t="shared" si="18"/>
        <v/>
      </c>
    </row>
    <row r="84" spans="1:29" ht="15.75" thickBot="1" x14ac:dyDescent="0.3">
      <c r="A84" s="21"/>
      <c r="B84" s="22"/>
      <c r="C84" s="23"/>
      <c r="D84" s="42">
        <v>0</v>
      </c>
      <c r="E84" s="208">
        <v>0.255</v>
      </c>
      <c r="F84" s="54">
        <f t="shared" si="0"/>
        <v>0</v>
      </c>
      <c r="G84" s="54">
        <f t="shared" si="1"/>
        <v>0</v>
      </c>
      <c r="H84" s="54">
        <f t="shared" si="2"/>
        <v>0</v>
      </c>
      <c r="I84" s="54">
        <f t="shared" si="11"/>
        <v>0</v>
      </c>
      <c r="J84" s="8">
        <f t="shared" si="12"/>
        <v>0</v>
      </c>
      <c r="K84" s="8">
        <f t="shared" si="13"/>
        <v>0</v>
      </c>
      <c r="L84" s="17">
        <f t="shared" si="14"/>
        <v>0</v>
      </c>
      <c r="M84" s="46"/>
      <c r="N84" s="59"/>
      <c r="O84" s="59"/>
      <c r="P84" s="59"/>
      <c r="Q84" s="59"/>
      <c r="R84" s="59"/>
      <c r="S84" s="59"/>
      <c r="T84" s="59"/>
      <c r="U84" s="59"/>
      <c r="V84" s="59"/>
      <c r="W84" s="59"/>
      <c r="X84" s="61"/>
      <c r="Y84" s="61"/>
      <c r="Z84" s="18">
        <f t="shared" si="15"/>
        <v>0</v>
      </c>
      <c r="AA84" s="67">
        <f t="shared" si="16"/>
        <v>0</v>
      </c>
      <c r="AB84" s="67">
        <f t="shared" si="17"/>
        <v>0</v>
      </c>
      <c r="AC84" t="str">
        <f t="shared" si="18"/>
        <v/>
      </c>
    </row>
    <row r="85" spans="1:29" ht="15.75" thickBot="1" x14ac:dyDescent="0.3">
      <c r="A85" s="21"/>
      <c r="B85" s="22"/>
      <c r="C85" s="23"/>
      <c r="D85" s="42">
        <v>0</v>
      </c>
      <c r="E85" s="208">
        <v>0.255</v>
      </c>
      <c r="F85" s="54">
        <f t="shared" si="0"/>
        <v>0</v>
      </c>
      <c r="G85" s="54">
        <f t="shared" si="1"/>
        <v>0</v>
      </c>
      <c r="H85" s="54">
        <f t="shared" si="2"/>
        <v>0</v>
      </c>
      <c r="I85" s="54">
        <f t="shared" si="11"/>
        <v>0</v>
      </c>
      <c r="J85" s="8">
        <f t="shared" si="12"/>
        <v>0</v>
      </c>
      <c r="K85" s="8">
        <f t="shared" si="13"/>
        <v>0</v>
      </c>
      <c r="L85" s="17">
        <f t="shared" si="14"/>
        <v>0</v>
      </c>
      <c r="M85" s="46"/>
      <c r="N85" s="59"/>
      <c r="O85" s="59"/>
      <c r="P85" s="59"/>
      <c r="Q85" s="59"/>
      <c r="R85" s="59"/>
      <c r="S85" s="59"/>
      <c r="T85" s="59"/>
      <c r="U85" s="59"/>
      <c r="V85" s="59"/>
      <c r="W85" s="59"/>
      <c r="X85" s="61"/>
      <c r="Y85" s="61"/>
      <c r="Z85" s="18">
        <f t="shared" si="15"/>
        <v>0</v>
      </c>
      <c r="AA85" s="67">
        <f t="shared" si="16"/>
        <v>0</v>
      </c>
      <c r="AB85" s="67">
        <f t="shared" si="17"/>
        <v>0</v>
      </c>
      <c r="AC85" t="str">
        <f t="shared" si="18"/>
        <v/>
      </c>
    </row>
    <row r="86" spans="1:29" ht="15.75" thickBot="1" x14ac:dyDescent="0.3">
      <c r="A86" s="21"/>
      <c r="B86" s="22"/>
      <c r="C86" s="23"/>
      <c r="D86" s="42">
        <v>0</v>
      </c>
      <c r="E86" s="208">
        <v>0.255</v>
      </c>
      <c r="F86" s="54">
        <f t="shared" si="0"/>
        <v>0</v>
      </c>
      <c r="G86" s="54">
        <f t="shared" si="1"/>
        <v>0</v>
      </c>
      <c r="H86" s="54">
        <f t="shared" si="2"/>
        <v>0</v>
      </c>
      <c r="I86" s="54">
        <f t="shared" si="11"/>
        <v>0</v>
      </c>
      <c r="J86" s="8">
        <f t="shared" si="12"/>
        <v>0</v>
      </c>
      <c r="K86" s="8">
        <f t="shared" si="13"/>
        <v>0</v>
      </c>
      <c r="L86" s="17">
        <f t="shared" si="14"/>
        <v>0</v>
      </c>
      <c r="M86" s="46"/>
      <c r="N86" s="59"/>
      <c r="O86" s="59"/>
      <c r="P86" s="59"/>
      <c r="Q86" s="59"/>
      <c r="R86" s="59"/>
      <c r="S86" s="59"/>
      <c r="T86" s="59"/>
      <c r="U86" s="59"/>
      <c r="V86" s="59"/>
      <c r="W86" s="59"/>
      <c r="X86" s="61"/>
      <c r="Y86" s="61"/>
      <c r="Z86" s="18">
        <f t="shared" si="15"/>
        <v>0</v>
      </c>
      <c r="AA86" s="67">
        <f t="shared" si="16"/>
        <v>0</v>
      </c>
      <c r="AB86" s="67">
        <f t="shared" si="17"/>
        <v>0</v>
      </c>
      <c r="AC86" t="str">
        <f t="shared" si="18"/>
        <v/>
      </c>
    </row>
    <row r="87" spans="1:29" ht="15.75" thickBot="1" x14ac:dyDescent="0.3">
      <c r="A87" s="21"/>
      <c r="B87" s="22"/>
      <c r="C87" s="23"/>
      <c r="D87" s="42">
        <v>0</v>
      </c>
      <c r="E87" s="208">
        <v>0.255</v>
      </c>
      <c r="F87" s="54">
        <f t="shared" si="0"/>
        <v>0</v>
      </c>
      <c r="G87" s="54">
        <f t="shared" si="1"/>
        <v>0</v>
      </c>
      <c r="H87" s="54">
        <f t="shared" si="2"/>
        <v>0</v>
      </c>
      <c r="I87" s="54">
        <f t="shared" si="11"/>
        <v>0</v>
      </c>
      <c r="J87" s="8">
        <f t="shared" si="12"/>
        <v>0</v>
      </c>
      <c r="K87" s="8">
        <f t="shared" si="13"/>
        <v>0</v>
      </c>
      <c r="L87" s="17">
        <f t="shared" si="14"/>
        <v>0</v>
      </c>
      <c r="M87" s="46"/>
      <c r="N87" s="59"/>
      <c r="O87" s="59"/>
      <c r="P87" s="59"/>
      <c r="Q87" s="59"/>
      <c r="R87" s="59"/>
      <c r="S87" s="59"/>
      <c r="T87" s="59"/>
      <c r="U87" s="59"/>
      <c r="V87" s="59"/>
      <c r="W87" s="59"/>
      <c r="X87" s="61"/>
      <c r="Y87" s="61"/>
      <c r="Z87" s="18">
        <f t="shared" si="15"/>
        <v>0</v>
      </c>
      <c r="AA87" s="67">
        <f t="shared" si="16"/>
        <v>0</v>
      </c>
      <c r="AB87" s="67">
        <f t="shared" si="17"/>
        <v>0</v>
      </c>
      <c r="AC87" t="str">
        <f t="shared" si="18"/>
        <v/>
      </c>
    </row>
    <row r="88" spans="1:29" ht="15.75" thickBot="1" x14ac:dyDescent="0.3">
      <c r="A88" s="21"/>
      <c r="B88" s="22"/>
      <c r="C88" s="23"/>
      <c r="D88" s="42">
        <v>0</v>
      </c>
      <c r="E88" s="208">
        <v>0.255</v>
      </c>
      <c r="F88" s="54">
        <f t="shared" si="0"/>
        <v>0</v>
      </c>
      <c r="G88" s="54">
        <f t="shared" si="1"/>
        <v>0</v>
      </c>
      <c r="H88" s="54">
        <f t="shared" si="2"/>
        <v>0</v>
      </c>
      <c r="I88" s="54">
        <f t="shared" si="11"/>
        <v>0</v>
      </c>
      <c r="J88" s="8">
        <f t="shared" si="12"/>
        <v>0</v>
      </c>
      <c r="K88" s="8">
        <f t="shared" si="13"/>
        <v>0</v>
      </c>
      <c r="L88" s="17">
        <f t="shared" si="14"/>
        <v>0</v>
      </c>
      <c r="M88" s="46"/>
      <c r="N88" s="59"/>
      <c r="O88" s="59"/>
      <c r="P88" s="59"/>
      <c r="Q88" s="59"/>
      <c r="R88" s="59"/>
      <c r="S88" s="59"/>
      <c r="T88" s="59"/>
      <c r="U88" s="59"/>
      <c r="V88" s="59"/>
      <c r="W88" s="59"/>
      <c r="X88" s="61"/>
      <c r="Y88" s="61"/>
      <c r="Z88" s="18">
        <f t="shared" si="15"/>
        <v>0</v>
      </c>
      <c r="AA88" s="67">
        <f t="shared" si="16"/>
        <v>0</v>
      </c>
      <c r="AB88" s="67">
        <f t="shared" si="17"/>
        <v>0</v>
      </c>
      <c r="AC88" t="str">
        <f t="shared" si="18"/>
        <v/>
      </c>
    </row>
    <row r="89" spans="1:29" ht="15.75" thickBot="1" x14ac:dyDescent="0.3">
      <c r="A89" s="21"/>
      <c r="B89" s="22"/>
      <c r="C89" s="23"/>
      <c r="D89" s="42">
        <v>0</v>
      </c>
      <c r="E89" s="208">
        <v>0.255</v>
      </c>
      <c r="F89" s="54">
        <f t="shared" si="0"/>
        <v>0</v>
      </c>
      <c r="G89" s="54">
        <f t="shared" si="1"/>
        <v>0</v>
      </c>
      <c r="H89" s="54">
        <f t="shared" si="2"/>
        <v>0</v>
      </c>
      <c r="I89" s="54">
        <f t="shared" si="11"/>
        <v>0</v>
      </c>
      <c r="J89" s="8">
        <f t="shared" si="12"/>
        <v>0</v>
      </c>
      <c r="K89" s="8">
        <f t="shared" si="13"/>
        <v>0</v>
      </c>
      <c r="L89" s="17">
        <f t="shared" si="14"/>
        <v>0</v>
      </c>
      <c r="M89" s="46"/>
      <c r="N89" s="59"/>
      <c r="O89" s="59"/>
      <c r="P89" s="59"/>
      <c r="Q89" s="59"/>
      <c r="R89" s="59"/>
      <c r="S89" s="59"/>
      <c r="T89" s="59"/>
      <c r="U89" s="59"/>
      <c r="V89" s="59"/>
      <c r="W89" s="59"/>
      <c r="X89" s="61"/>
      <c r="Y89" s="61"/>
      <c r="Z89" s="18">
        <f t="shared" si="15"/>
        <v>0</v>
      </c>
      <c r="AA89" s="67">
        <f t="shared" si="16"/>
        <v>0</v>
      </c>
      <c r="AB89" s="67">
        <f t="shared" si="17"/>
        <v>0</v>
      </c>
      <c r="AC89" t="str">
        <f t="shared" si="18"/>
        <v/>
      </c>
    </row>
    <row r="90" spans="1:29" ht="15.75" thickBot="1" x14ac:dyDescent="0.3">
      <c r="A90" s="21"/>
      <c r="B90" s="22"/>
      <c r="C90" s="23"/>
      <c r="D90" s="42">
        <v>0</v>
      </c>
      <c r="E90" s="208">
        <v>0.255</v>
      </c>
      <c r="F90" s="54">
        <f t="shared" si="0"/>
        <v>0</v>
      </c>
      <c r="G90" s="54">
        <f t="shared" si="1"/>
        <v>0</v>
      </c>
      <c r="H90" s="54">
        <f t="shared" si="2"/>
        <v>0</v>
      </c>
      <c r="I90" s="54">
        <f t="shared" si="11"/>
        <v>0</v>
      </c>
      <c r="J90" s="8">
        <f t="shared" si="12"/>
        <v>0</v>
      </c>
      <c r="K90" s="8">
        <f t="shared" si="13"/>
        <v>0</v>
      </c>
      <c r="L90" s="17">
        <f t="shared" si="14"/>
        <v>0</v>
      </c>
      <c r="M90" s="46"/>
      <c r="N90" s="59"/>
      <c r="O90" s="59"/>
      <c r="P90" s="59"/>
      <c r="Q90" s="59"/>
      <c r="R90" s="59"/>
      <c r="S90" s="59"/>
      <c r="T90" s="59"/>
      <c r="U90" s="59"/>
      <c r="V90" s="59"/>
      <c r="W90" s="59"/>
      <c r="X90" s="61"/>
      <c r="Y90" s="61"/>
      <c r="Z90" s="18">
        <f t="shared" si="15"/>
        <v>0</v>
      </c>
      <c r="AA90" s="67">
        <f t="shared" si="16"/>
        <v>0</v>
      </c>
      <c r="AB90" s="67">
        <f t="shared" si="17"/>
        <v>0</v>
      </c>
      <c r="AC90" t="str">
        <f t="shared" si="18"/>
        <v/>
      </c>
    </row>
    <row r="91" spans="1:29" ht="15.75" thickBot="1" x14ac:dyDescent="0.3">
      <c r="A91" s="21"/>
      <c r="B91" s="22"/>
      <c r="C91" s="23"/>
      <c r="D91" s="42">
        <v>0</v>
      </c>
      <c r="E91" s="208">
        <v>0.255</v>
      </c>
      <c r="F91" s="54">
        <f t="shared" si="0"/>
        <v>0</v>
      </c>
      <c r="G91" s="54">
        <f t="shared" si="1"/>
        <v>0</v>
      </c>
      <c r="H91" s="54">
        <f t="shared" si="2"/>
        <v>0</v>
      </c>
      <c r="I91" s="54">
        <f t="shared" si="11"/>
        <v>0</v>
      </c>
      <c r="J91" s="8">
        <f t="shared" si="12"/>
        <v>0</v>
      </c>
      <c r="K91" s="8">
        <f t="shared" si="13"/>
        <v>0</v>
      </c>
      <c r="L91" s="17">
        <f t="shared" si="14"/>
        <v>0</v>
      </c>
      <c r="M91" s="46"/>
      <c r="N91" s="59"/>
      <c r="O91" s="59"/>
      <c r="P91" s="59"/>
      <c r="Q91" s="59"/>
      <c r="R91" s="59"/>
      <c r="S91" s="59"/>
      <c r="T91" s="59"/>
      <c r="U91" s="59"/>
      <c r="V91" s="59"/>
      <c r="W91" s="59"/>
      <c r="X91" s="61"/>
      <c r="Y91" s="61"/>
      <c r="Z91" s="18">
        <f t="shared" si="15"/>
        <v>0</v>
      </c>
      <c r="AA91" s="67">
        <f t="shared" si="16"/>
        <v>0</v>
      </c>
      <c r="AB91" s="67">
        <f t="shared" si="17"/>
        <v>0</v>
      </c>
      <c r="AC91" t="str">
        <f t="shared" si="18"/>
        <v/>
      </c>
    </row>
    <row r="92" spans="1:29" ht="15.75" thickBot="1" x14ac:dyDescent="0.3">
      <c r="A92" s="21"/>
      <c r="B92" s="22"/>
      <c r="C92" s="23"/>
      <c r="D92" s="42">
        <v>0</v>
      </c>
      <c r="E92" s="208">
        <v>0.255</v>
      </c>
      <c r="F92" s="54">
        <f t="shared" si="0"/>
        <v>0</v>
      </c>
      <c r="G92" s="54">
        <f t="shared" si="1"/>
        <v>0</v>
      </c>
      <c r="H92" s="54">
        <f t="shared" si="2"/>
        <v>0</v>
      </c>
      <c r="I92" s="54">
        <f t="shared" si="11"/>
        <v>0</v>
      </c>
      <c r="J92" s="8">
        <f t="shared" si="12"/>
        <v>0</v>
      </c>
      <c r="K92" s="8">
        <f t="shared" si="13"/>
        <v>0</v>
      </c>
      <c r="L92" s="17">
        <f t="shared" si="14"/>
        <v>0</v>
      </c>
      <c r="M92" s="46"/>
      <c r="N92" s="59"/>
      <c r="O92" s="59"/>
      <c r="P92" s="59"/>
      <c r="Q92" s="59"/>
      <c r="R92" s="59"/>
      <c r="S92" s="59"/>
      <c r="T92" s="59"/>
      <c r="U92" s="59"/>
      <c r="V92" s="59"/>
      <c r="W92" s="59"/>
      <c r="X92" s="61"/>
      <c r="Y92" s="61"/>
      <c r="Z92" s="18">
        <f t="shared" si="15"/>
        <v>0</v>
      </c>
      <c r="AA92" s="67">
        <f t="shared" si="16"/>
        <v>0</v>
      </c>
      <c r="AB92" s="67">
        <f t="shared" si="17"/>
        <v>0</v>
      </c>
      <c r="AC92" t="str">
        <f t="shared" si="18"/>
        <v/>
      </c>
    </row>
    <row r="93" spans="1:29" ht="15.75" thickBot="1" x14ac:dyDescent="0.3">
      <c r="A93" s="21"/>
      <c r="B93" s="22"/>
      <c r="C93" s="23"/>
      <c r="D93" s="42">
        <v>0</v>
      </c>
      <c r="E93" s="208">
        <v>0.255</v>
      </c>
      <c r="F93" s="54">
        <f t="shared" si="0"/>
        <v>0</v>
      </c>
      <c r="G93" s="54">
        <f t="shared" si="1"/>
        <v>0</v>
      </c>
      <c r="H93" s="54">
        <f t="shared" si="2"/>
        <v>0</v>
      </c>
      <c r="I93" s="54">
        <f t="shared" si="11"/>
        <v>0</v>
      </c>
      <c r="J93" s="8">
        <f t="shared" si="12"/>
        <v>0</v>
      </c>
      <c r="K93" s="8">
        <f t="shared" si="13"/>
        <v>0</v>
      </c>
      <c r="L93" s="17">
        <f t="shared" si="14"/>
        <v>0</v>
      </c>
      <c r="M93" s="46"/>
      <c r="N93" s="59"/>
      <c r="O93" s="59"/>
      <c r="P93" s="59"/>
      <c r="Q93" s="59"/>
      <c r="R93" s="59"/>
      <c r="S93" s="59"/>
      <c r="T93" s="59"/>
      <c r="U93" s="59"/>
      <c r="V93" s="59"/>
      <c r="W93" s="59"/>
      <c r="X93" s="61"/>
      <c r="Y93" s="61"/>
      <c r="Z93" s="18">
        <f t="shared" si="15"/>
        <v>0</v>
      </c>
      <c r="AA93" s="67">
        <f t="shared" si="16"/>
        <v>0</v>
      </c>
      <c r="AB93" s="67">
        <f t="shared" si="17"/>
        <v>0</v>
      </c>
      <c r="AC93" t="str">
        <f t="shared" si="18"/>
        <v/>
      </c>
    </row>
    <row r="94" spans="1:29" ht="15.75" thickBot="1" x14ac:dyDescent="0.3">
      <c r="A94" s="21"/>
      <c r="B94" s="22"/>
      <c r="C94" s="23"/>
      <c r="D94" s="42">
        <v>0</v>
      </c>
      <c r="E94" s="208">
        <v>0.255</v>
      </c>
      <c r="F94" s="54">
        <f t="shared" si="0"/>
        <v>0</v>
      </c>
      <c r="G94" s="54">
        <f t="shared" si="1"/>
        <v>0</v>
      </c>
      <c r="H94" s="54">
        <f t="shared" si="2"/>
        <v>0</v>
      </c>
      <c r="I94" s="54">
        <f t="shared" si="11"/>
        <v>0</v>
      </c>
      <c r="J94" s="8">
        <f t="shared" si="12"/>
        <v>0</v>
      </c>
      <c r="K94" s="8">
        <f t="shared" si="13"/>
        <v>0</v>
      </c>
      <c r="L94" s="17">
        <f t="shared" si="14"/>
        <v>0</v>
      </c>
      <c r="M94" s="46"/>
      <c r="N94" s="59"/>
      <c r="O94" s="59"/>
      <c r="P94" s="59"/>
      <c r="Q94" s="59"/>
      <c r="R94" s="59"/>
      <c r="S94" s="59"/>
      <c r="T94" s="59"/>
      <c r="U94" s="59"/>
      <c r="V94" s="59"/>
      <c r="W94" s="59"/>
      <c r="X94" s="61"/>
      <c r="Y94" s="61"/>
      <c r="Z94" s="18">
        <f t="shared" si="15"/>
        <v>0</v>
      </c>
      <c r="AA94" s="67">
        <f t="shared" si="16"/>
        <v>0</v>
      </c>
      <c r="AB94" s="67">
        <f t="shared" si="17"/>
        <v>0</v>
      </c>
      <c r="AC94" t="str">
        <f t="shared" si="18"/>
        <v/>
      </c>
    </row>
    <row r="95" spans="1:29" ht="15.75" thickBot="1" x14ac:dyDescent="0.3">
      <c r="A95" s="21"/>
      <c r="B95" s="22"/>
      <c r="C95" s="23"/>
      <c r="D95" s="42">
        <v>0</v>
      </c>
      <c r="E95" s="208">
        <v>0.255</v>
      </c>
      <c r="F95" s="54">
        <f t="shared" si="0"/>
        <v>0</v>
      </c>
      <c r="G95" s="54">
        <f t="shared" si="1"/>
        <v>0</v>
      </c>
      <c r="H95" s="54">
        <f t="shared" si="2"/>
        <v>0</v>
      </c>
      <c r="I95" s="54">
        <f t="shared" si="11"/>
        <v>0</v>
      </c>
      <c r="J95" s="8">
        <f t="shared" si="12"/>
        <v>0</v>
      </c>
      <c r="K95" s="8">
        <f t="shared" si="13"/>
        <v>0</v>
      </c>
      <c r="L95" s="17">
        <f t="shared" si="14"/>
        <v>0</v>
      </c>
      <c r="M95" s="46"/>
      <c r="N95" s="59"/>
      <c r="O95" s="59"/>
      <c r="P95" s="59"/>
      <c r="Q95" s="59"/>
      <c r="R95" s="59"/>
      <c r="S95" s="59"/>
      <c r="T95" s="59"/>
      <c r="U95" s="59"/>
      <c r="V95" s="59"/>
      <c r="W95" s="59"/>
      <c r="X95" s="61"/>
      <c r="Y95" s="61"/>
      <c r="Z95" s="18">
        <f t="shared" si="15"/>
        <v>0</v>
      </c>
      <c r="AA95" s="67">
        <f t="shared" si="16"/>
        <v>0</v>
      </c>
      <c r="AB95" s="67">
        <f t="shared" si="17"/>
        <v>0</v>
      </c>
      <c r="AC95" t="str">
        <f t="shared" si="18"/>
        <v/>
      </c>
    </row>
    <row r="96" spans="1:29" ht="15.75" thickBot="1" x14ac:dyDescent="0.3">
      <c r="A96" s="21"/>
      <c r="B96" s="22"/>
      <c r="C96" s="23"/>
      <c r="D96" s="42">
        <v>0</v>
      </c>
      <c r="E96" s="208">
        <v>0.255</v>
      </c>
      <c r="F96" s="54">
        <f t="shared" si="0"/>
        <v>0</v>
      </c>
      <c r="G96" s="54">
        <f t="shared" si="1"/>
        <v>0</v>
      </c>
      <c r="H96" s="54">
        <f t="shared" si="2"/>
        <v>0</v>
      </c>
      <c r="I96" s="54">
        <f t="shared" si="11"/>
        <v>0</v>
      </c>
      <c r="J96" s="8">
        <f t="shared" si="12"/>
        <v>0</v>
      </c>
      <c r="K96" s="8">
        <f t="shared" si="13"/>
        <v>0</v>
      </c>
      <c r="L96" s="17">
        <f t="shared" si="14"/>
        <v>0</v>
      </c>
      <c r="M96" s="46"/>
      <c r="N96" s="59"/>
      <c r="O96" s="59"/>
      <c r="P96" s="59"/>
      <c r="Q96" s="59"/>
      <c r="R96" s="59"/>
      <c r="S96" s="59"/>
      <c r="T96" s="59"/>
      <c r="U96" s="59"/>
      <c r="V96" s="59"/>
      <c r="W96" s="59"/>
      <c r="X96" s="61"/>
      <c r="Y96" s="61"/>
      <c r="Z96" s="18">
        <f t="shared" si="15"/>
        <v>0</v>
      </c>
      <c r="AA96" s="67">
        <f t="shared" si="16"/>
        <v>0</v>
      </c>
      <c r="AB96" s="67">
        <f t="shared" si="17"/>
        <v>0</v>
      </c>
      <c r="AC96" t="str">
        <f t="shared" si="18"/>
        <v/>
      </c>
    </row>
    <row r="97" spans="1:29" ht="15.75" thickBot="1" x14ac:dyDescent="0.3">
      <c r="A97" s="21"/>
      <c r="B97" s="22"/>
      <c r="C97" s="23"/>
      <c r="D97" s="42">
        <v>0</v>
      </c>
      <c r="E97" s="208">
        <v>0.255</v>
      </c>
      <c r="F97" s="54">
        <f t="shared" si="0"/>
        <v>0</v>
      </c>
      <c r="G97" s="54">
        <f t="shared" si="1"/>
        <v>0</v>
      </c>
      <c r="H97" s="54">
        <f t="shared" si="2"/>
        <v>0</v>
      </c>
      <c r="I97" s="54">
        <f t="shared" si="11"/>
        <v>0</v>
      </c>
      <c r="J97" s="8">
        <f t="shared" si="12"/>
        <v>0</v>
      </c>
      <c r="K97" s="8">
        <f t="shared" si="13"/>
        <v>0</v>
      </c>
      <c r="L97" s="17">
        <f t="shared" si="14"/>
        <v>0</v>
      </c>
      <c r="M97" s="46"/>
      <c r="N97" s="59"/>
      <c r="O97" s="59"/>
      <c r="P97" s="59"/>
      <c r="Q97" s="59"/>
      <c r="R97" s="59"/>
      <c r="S97" s="59"/>
      <c r="T97" s="59"/>
      <c r="U97" s="59"/>
      <c r="V97" s="59"/>
      <c r="W97" s="59"/>
      <c r="X97" s="61"/>
      <c r="Y97" s="61"/>
      <c r="Z97" s="18">
        <f t="shared" si="15"/>
        <v>0</v>
      </c>
      <c r="AA97" s="67">
        <f t="shared" si="16"/>
        <v>0</v>
      </c>
      <c r="AB97" s="67">
        <f t="shared" si="17"/>
        <v>0</v>
      </c>
      <c r="AC97" t="str">
        <f t="shared" si="18"/>
        <v/>
      </c>
    </row>
    <row r="98" spans="1:29" ht="15.75" thickBot="1" x14ac:dyDescent="0.3">
      <c r="A98" s="21"/>
      <c r="B98" s="22"/>
      <c r="C98" s="23"/>
      <c r="D98" s="42">
        <v>0</v>
      </c>
      <c r="E98" s="208">
        <v>0.255</v>
      </c>
      <c r="F98" s="54">
        <f t="shared" si="0"/>
        <v>0</v>
      </c>
      <c r="G98" s="54">
        <f t="shared" si="1"/>
        <v>0</v>
      </c>
      <c r="H98" s="54">
        <f t="shared" si="2"/>
        <v>0</v>
      </c>
      <c r="I98" s="54">
        <f t="shared" si="11"/>
        <v>0</v>
      </c>
      <c r="J98" s="8">
        <f t="shared" si="12"/>
        <v>0</v>
      </c>
      <c r="K98" s="8">
        <f t="shared" si="13"/>
        <v>0</v>
      </c>
      <c r="L98" s="17">
        <f t="shared" si="14"/>
        <v>0</v>
      </c>
      <c r="M98" s="46"/>
      <c r="N98" s="59"/>
      <c r="O98" s="59"/>
      <c r="P98" s="59"/>
      <c r="Q98" s="59"/>
      <c r="R98" s="59"/>
      <c r="S98" s="59"/>
      <c r="T98" s="59"/>
      <c r="U98" s="59"/>
      <c r="V98" s="59"/>
      <c r="W98" s="59"/>
      <c r="X98" s="61"/>
      <c r="Y98" s="61"/>
      <c r="Z98" s="18">
        <f t="shared" si="15"/>
        <v>0</v>
      </c>
      <c r="AA98" s="67">
        <f t="shared" si="16"/>
        <v>0</v>
      </c>
      <c r="AB98" s="67">
        <f t="shared" si="17"/>
        <v>0</v>
      </c>
      <c r="AC98" t="str">
        <f t="shared" si="18"/>
        <v/>
      </c>
    </row>
    <row r="99" spans="1:29" ht="15.75" thickBot="1" x14ac:dyDescent="0.3">
      <c r="A99" s="21"/>
      <c r="B99" s="22"/>
      <c r="C99" s="23"/>
      <c r="D99" s="42">
        <v>0</v>
      </c>
      <c r="E99" s="208">
        <v>0.255</v>
      </c>
      <c r="F99" s="54">
        <f t="shared" si="0"/>
        <v>0</v>
      </c>
      <c r="G99" s="54">
        <f t="shared" si="1"/>
        <v>0</v>
      </c>
      <c r="H99" s="54">
        <f t="shared" si="2"/>
        <v>0</v>
      </c>
      <c r="I99" s="54">
        <f t="shared" si="11"/>
        <v>0</v>
      </c>
      <c r="J99" s="8">
        <f t="shared" si="12"/>
        <v>0</v>
      </c>
      <c r="K99" s="8">
        <f t="shared" si="13"/>
        <v>0</v>
      </c>
      <c r="L99" s="17">
        <f t="shared" si="14"/>
        <v>0</v>
      </c>
      <c r="M99" s="46"/>
      <c r="N99" s="59"/>
      <c r="O99" s="59"/>
      <c r="P99" s="59"/>
      <c r="Q99" s="59"/>
      <c r="R99" s="59"/>
      <c r="S99" s="59"/>
      <c r="T99" s="59"/>
      <c r="U99" s="59"/>
      <c r="V99" s="59"/>
      <c r="W99" s="59"/>
      <c r="X99" s="61"/>
      <c r="Y99" s="61"/>
      <c r="Z99" s="18">
        <f t="shared" si="15"/>
        <v>0</v>
      </c>
      <c r="AA99" s="67">
        <f t="shared" si="16"/>
        <v>0</v>
      </c>
      <c r="AB99" s="67">
        <f t="shared" si="17"/>
        <v>0</v>
      </c>
      <c r="AC99" t="str">
        <f t="shared" si="18"/>
        <v/>
      </c>
    </row>
    <row r="100" spans="1:29" ht="15.75" thickBot="1" x14ac:dyDescent="0.3">
      <c r="A100" s="21"/>
      <c r="B100" s="22"/>
      <c r="C100" s="23"/>
      <c r="D100" s="42">
        <v>0</v>
      </c>
      <c r="E100" s="208">
        <v>0.255</v>
      </c>
      <c r="F100" s="54">
        <f t="shared" si="0"/>
        <v>0</v>
      </c>
      <c r="G100" s="54">
        <f t="shared" si="1"/>
        <v>0</v>
      </c>
      <c r="H100" s="54">
        <f t="shared" si="2"/>
        <v>0</v>
      </c>
      <c r="I100" s="54">
        <f t="shared" si="11"/>
        <v>0</v>
      </c>
      <c r="J100" s="8">
        <f t="shared" si="12"/>
        <v>0</v>
      </c>
      <c r="K100" s="8">
        <f t="shared" si="13"/>
        <v>0</v>
      </c>
      <c r="L100" s="17">
        <f t="shared" si="14"/>
        <v>0</v>
      </c>
      <c r="M100" s="46"/>
      <c r="N100" s="59"/>
      <c r="O100" s="59"/>
      <c r="P100" s="59"/>
      <c r="Q100" s="59"/>
      <c r="R100" s="59"/>
      <c r="S100" s="59"/>
      <c r="T100" s="59"/>
      <c r="U100" s="59"/>
      <c r="V100" s="59"/>
      <c r="W100" s="59"/>
      <c r="X100" s="61"/>
      <c r="Y100" s="61"/>
      <c r="Z100" s="18">
        <f t="shared" si="15"/>
        <v>0</v>
      </c>
      <c r="AA100" s="67">
        <f t="shared" si="16"/>
        <v>0</v>
      </c>
      <c r="AB100" s="67">
        <f t="shared" si="17"/>
        <v>0</v>
      </c>
      <c r="AC100" t="str">
        <f t="shared" si="18"/>
        <v/>
      </c>
    </row>
    <row r="101" spans="1:29" ht="15.75" thickBot="1" x14ac:dyDescent="0.3">
      <c r="A101" s="21"/>
      <c r="B101" s="22"/>
      <c r="C101" s="23"/>
      <c r="D101" s="42">
        <v>0</v>
      </c>
      <c r="E101" s="208">
        <v>0.255</v>
      </c>
      <c r="F101" s="54">
        <f t="shared" si="0"/>
        <v>0</v>
      </c>
      <c r="G101" s="54">
        <f t="shared" si="1"/>
        <v>0</v>
      </c>
      <c r="H101" s="54">
        <f t="shared" si="2"/>
        <v>0</v>
      </c>
      <c r="I101" s="54">
        <f t="shared" si="11"/>
        <v>0</v>
      </c>
      <c r="J101" s="8">
        <f t="shared" si="12"/>
        <v>0</v>
      </c>
      <c r="K101" s="8">
        <f t="shared" si="13"/>
        <v>0</v>
      </c>
      <c r="L101" s="17">
        <f t="shared" si="14"/>
        <v>0</v>
      </c>
      <c r="M101" s="46"/>
      <c r="N101" s="59"/>
      <c r="O101" s="59"/>
      <c r="P101" s="59"/>
      <c r="Q101" s="59"/>
      <c r="R101" s="59"/>
      <c r="S101" s="59"/>
      <c r="T101" s="59"/>
      <c r="U101" s="59"/>
      <c r="V101" s="59"/>
      <c r="W101" s="59"/>
      <c r="X101" s="61"/>
      <c r="Y101" s="61"/>
      <c r="Z101" s="18">
        <f t="shared" si="15"/>
        <v>0</v>
      </c>
      <c r="AA101" s="67">
        <f t="shared" si="16"/>
        <v>0</v>
      </c>
      <c r="AB101" s="67">
        <f t="shared" si="17"/>
        <v>0</v>
      </c>
      <c r="AC101" t="str">
        <f t="shared" si="18"/>
        <v/>
      </c>
    </row>
    <row r="102" spans="1:29" ht="15.75" thickBot="1" x14ac:dyDescent="0.3">
      <c r="A102" s="21"/>
      <c r="B102" s="22"/>
      <c r="C102" s="23"/>
      <c r="D102" s="42">
        <v>0</v>
      </c>
      <c r="E102" s="208">
        <v>0.255</v>
      </c>
      <c r="F102" s="54">
        <f t="shared" si="0"/>
        <v>0</v>
      </c>
      <c r="G102" s="54">
        <f t="shared" si="1"/>
        <v>0</v>
      </c>
      <c r="H102" s="54">
        <f t="shared" si="2"/>
        <v>0</v>
      </c>
      <c r="I102" s="54">
        <f t="shared" si="11"/>
        <v>0</v>
      </c>
      <c r="J102" s="8">
        <f t="shared" si="12"/>
        <v>0</v>
      </c>
      <c r="K102" s="8">
        <f t="shared" si="13"/>
        <v>0</v>
      </c>
      <c r="L102" s="17">
        <f t="shared" si="14"/>
        <v>0</v>
      </c>
      <c r="M102" s="46"/>
      <c r="N102" s="59"/>
      <c r="O102" s="59"/>
      <c r="P102" s="59"/>
      <c r="Q102" s="59"/>
      <c r="R102" s="59"/>
      <c r="S102" s="59"/>
      <c r="T102" s="59"/>
      <c r="U102" s="59"/>
      <c r="V102" s="59"/>
      <c r="W102" s="59"/>
      <c r="X102" s="61"/>
      <c r="Y102" s="61"/>
      <c r="Z102" s="18">
        <f t="shared" si="15"/>
        <v>0</v>
      </c>
      <c r="AA102" s="67">
        <f t="shared" si="16"/>
        <v>0</v>
      </c>
      <c r="AB102" s="67">
        <f t="shared" si="17"/>
        <v>0</v>
      </c>
      <c r="AC102" t="str">
        <f t="shared" si="18"/>
        <v/>
      </c>
    </row>
    <row r="103" spans="1:29" ht="15.75" thickBot="1" x14ac:dyDescent="0.3">
      <c r="A103" s="21"/>
      <c r="B103" s="22"/>
      <c r="C103" s="23"/>
      <c r="D103" s="42">
        <v>0</v>
      </c>
      <c r="E103" s="208">
        <v>0.255</v>
      </c>
      <c r="F103" s="54">
        <f t="shared" si="0"/>
        <v>0</v>
      </c>
      <c r="G103" s="54">
        <f t="shared" si="1"/>
        <v>0</v>
      </c>
      <c r="H103" s="54">
        <f t="shared" si="2"/>
        <v>0</v>
      </c>
      <c r="I103" s="54">
        <f t="shared" si="11"/>
        <v>0</v>
      </c>
      <c r="J103" s="8">
        <f t="shared" si="12"/>
        <v>0</v>
      </c>
      <c r="K103" s="8">
        <f t="shared" si="13"/>
        <v>0</v>
      </c>
      <c r="L103" s="17">
        <f t="shared" si="14"/>
        <v>0</v>
      </c>
      <c r="M103" s="46"/>
      <c r="N103" s="59"/>
      <c r="O103" s="59"/>
      <c r="P103" s="59"/>
      <c r="Q103" s="59"/>
      <c r="R103" s="59"/>
      <c r="S103" s="59"/>
      <c r="T103" s="59"/>
      <c r="U103" s="59"/>
      <c r="V103" s="59"/>
      <c r="W103" s="59"/>
      <c r="X103" s="61"/>
      <c r="Y103" s="61"/>
      <c r="Z103" s="18">
        <f t="shared" si="15"/>
        <v>0</v>
      </c>
      <c r="AA103" s="67">
        <f t="shared" si="16"/>
        <v>0</v>
      </c>
      <c r="AB103" s="67">
        <f t="shared" si="17"/>
        <v>0</v>
      </c>
      <c r="AC103" t="str">
        <f t="shared" si="18"/>
        <v/>
      </c>
    </row>
    <row r="104" spans="1:29" ht="15.75" thickBot="1" x14ac:dyDescent="0.3">
      <c r="A104" s="21"/>
      <c r="B104" s="22"/>
      <c r="C104" s="23"/>
      <c r="D104" s="42">
        <v>0</v>
      </c>
      <c r="E104" s="208">
        <v>0.255</v>
      </c>
      <c r="F104" s="54">
        <f t="shared" si="0"/>
        <v>0</v>
      </c>
      <c r="G104" s="54">
        <f t="shared" si="1"/>
        <v>0</v>
      </c>
      <c r="H104" s="54">
        <f t="shared" si="2"/>
        <v>0</v>
      </c>
      <c r="I104" s="54">
        <f t="shared" si="11"/>
        <v>0</v>
      </c>
      <c r="J104" s="8">
        <f t="shared" si="12"/>
        <v>0</v>
      </c>
      <c r="K104" s="8">
        <f t="shared" si="13"/>
        <v>0</v>
      </c>
      <c r="L104" s="17">
        <f t="shared" si="14"/>
        <v>0</v>
      </c>
      <c r="M104" s="46"/>
      <c r="N104" s="59"/>
      <c r="O104" s="59"/>
      <c r="P104" s="59"/>
      <c r="Q104" s="59"/>
      <c r="R104" s="59"/>
      <c r="S104" s="59"/>
      <c r="T104" s="59"/>
      <c r="U104" s="59"/>
      <c r="V104" s="59"/>
      <c r="W104" s="59"/>
      <c r="X104" s="61"/>
      <c r="Y104" s="61"/>
      <c r="Z104" s="18">
        <f t="shared" si="15"/>
        <v>0</v>
      </c>
      <c r="AA104" s="67">
        <f t="shared" si="16"/>
        <v>0</v>
      </c>
      <c r="AB104" s="67">
        <f t="shared" si="17"/>
        <v>0</v>
      </c>
      <c r="AC104" t="str">
        <f t="shared" si="18"/>
        <v/>
      </c>
    </row>
    <row r="105" spans="1:29" ht="15.75" thickBot="1" x14ac:dyDescent="0.3">
      <c r="A105" s="21"/>
      <c r="B105" s="22"/>
      <c r="C105" s="23"/>
      <c r="D105" s="42">
        <v>0</v>
      </c>
      <c r="E105" s="208">
        <v>0.255</v>
      </c>
      <c r="F105" s="54">
        <f t="shared" si="0"/>
        <v>0</v>
      </c>
      <c r="G105" s="54">
        <f t="shared" si="1"/>
        <v>0</v>
      </c>
      <c r="H105" s="54">
        <f t="shared" si="2"/>
        <v>0</v>
      </c>
      <c r="I105" s="54">
        <f t="shared" si="11"/>
        <v>0</v>
      </c>
      <c r="J105" s="8">
        <f t="shared" si="12"/>
        <v>0</v>
      </c>
      <c r="K105" s="8">
        <f t="shared" si="13"/>
        <v>0</v>
      </c>
      <c r="L105" s="17">
        <f t="shared" si="14"/>
        <v>0</v>
      </c>
      <c r="M105" s="46"/>
      <c r="N105" s="59"/>
      <c r="O105" s="59"/>
      <c r="P105" s="59"/>
      <c r="Q105" s="59"/>
      <c r="R105" s="59"/>
      <c r="S105" s="59"/>
      <c r="T105" s="59"/>
      <c r="U105" s="59"/>
      <c r="V105" s="59"/>
      <c r="W105" s="59"/>
      <c r="X105" s="61"/>
      <c r="Y105" s="61"/>
      <c r="Z105" s="18">
        <f t="shared" si="15"/>
        <v>0</v>
      </c>
      <c r="AA105" s="67">
        <f t="shared" si="16"/>
        <v>0</v>
      </c>
      <c r="AB105" s="67">
        <f t="shared" si="17"/>
        <v>0</v>
      </c>
      <c r="AC105" t="str">
        <f t="shared" si="18"/>
        <v/>
      </c>
    </row>
    <row r="106" spans="1:29" ht="15.75" thickBot="1" x14ac:dyDescent="0.3">
      <c r="A106" s="21"/>
      <c r="B106" s="22"/>
      <c r="C106" s="23"/>
      <c r="D106" s="42">
        <v>0</v>
      </c>
      <c r="E106" s="208">
        <v>0.255</v>
      </c>
      <c r="F106" s="54">
        <f t="shared" si="0"/>
        <v>0</v>
      </c>
      <c r="G106" s="54">
        <f t="shared" si="1"/>
        <v>0</v>
      </c>
      <c r="H106" s="54">
        <f t="shared" si="2"/>
        <v>0</v>
      </c>
      <c r="I106" s="54">
        <f t="shared" si="11"/>
        <v>0</v>
      </c>
      <c r="J106" s="8">
        <f t="shared" si="12"/>
        <v>0</v>
      </c>
      <c r="K106" s="8">
        <f t="shared" si="13"/>
        <v>0</v>
      </c>
      <c r="L106" s="17">
        <f t="shared" si="14"/>
        <v>0</v>
      </c>
      <c r="M106" s="46"/>
      <c r="N106" s="59"/>
      <c r="O106" s="59"/>
      <c r="P106" s="59"/>
      <c r="Q106" s="59"/>
      <c r="R106" s="59"/>
      <c r="S106" s="59"/>
      <c r="T106" s="59"/>
      <c r="U106" s="59"/>
      <c r="V106" s="59"/>
      <c r="W106" s="59"/>
      <c r="X106" s="61"/>
      <c r="Y106" s="61"/>
      <c r="Z106" s="18">
        <f t="shared" si="15"/>
        <v>0</v>
      </c>
      <c r="AA106" s="67">
        <f t="shared" si="16"/>
        <v>0</v>
      </c>
      <c r="AB106" s="67">
        <f t="shared" si="17"/>
        <v>0</v>
      </c>
      <c r="AC106" t="str">
        <f t="shared" si="18"/>
        <v/>
      </c>
    </row>
    <row r="107" spans="1:29" ht="15.75" thickBot="1" x14ac:dyDescent="0.3">
      <c r="A107" s="21"/>
      <c r="B107" s="22"/>
      <c r="C107" s="23"/>
      <c r="D107" s="42">
        <v>0</v>
      </c>
      <c r="E107" s="208">
        <v>0.255</v>
      </c>
      <c r="F107" s="54">
        <f t="shared" si="0"/>
        <v>0</v>
      </c>
      <c r="G107" s="54">
        <f t="shared" si="1"/>
        <v>0</v>
      </c>
      <c r="H107" s="54">
        <f t="shared" si="2"/>
        <v>0</v>
      </c>
      <c r="I107" s="54">
        <f t="shared" si="11"/>
        <v>0</v>
      </c>
      <c r="J107" s="8">
        <f t="shared" si="12"/>
        <v>0</v>
      </c>
      <c r="K107" s="8">
        <f t="shared" si="13"/>
        <v>0</v>
      </c>
      <c r="L107" s="17">
        <f t="shared" si="14"/>
        <v>0</v>
      </c>
      <c r="M107" s="46"/>
      <c r="N107" s="59"/>
      <c r="O107" s="59"/>
      <c r="P107" s="59"/>
      <c r="Q107" s="59"/>
      <c r="R107" s="59"/>
      <c r="S107" s="59"/>
      <c r="T107" s="59"/>
      <c r="U107" s="59"/>
      <c r="V107" s="59"/>
      <c r="W107" s="59"/>
      <c r="X107" s="61"/>
      <c r="Y107" s="61"/>
      <c r="Z107" s="18">
        <f t="shared" si="15"/>
        <v>0</v>
      </c>
      <c r="AA107" s="67">
        <f t="shared" si="16"/>
        <v>0</v>
      </c>
      <c r="AB107" s="67">
        <f t="shared" si="17"/>
        <v>0</v>
      </c>
      <c r="AC107" t="str">
        <f t="shared" si="18"/>
        <v/>
      </c>
    </row>
    <row r="108" spans="1:29" ht="15.75" thickBot="1" x14ac:dyDescent="0.3">
      <c r="A108" s="21"/>
      <c r="B108" s="22"/>
      <c r="C108" s="23"/>
      <c r="D108" s="42">
        <v>0</v>
      </c>
      <c r="E108" s="208">
        <v>0.255</v>
      </c>
      <c r="F108" s="54">
        <f t="shared" si="0"/>
        <v>0</v>
      </c>
      <c r="G108" s="54">
        <f t="shared" si="1"/>
        <v>0</v>
      </c>
      <c r="H108" s="54">
        <f t="shared" si="2"/>
        <v>0</v>
      </c>
      <c r="I108" s="54">
        <f t="shared" si="11"/>
        <v>0</v>
      </c>
      <c r="J108" s="8">
        <f t="shared" si="12"/>
        <v>0</v>
      </c>
      <c r="K108" s="8">
        <f t="shared" si="13"/>
        <v>0</v>
      </c>
      <c r="L108" s="17">
        <f t="shared" si="14"/>
        <v>0</v>
      </c>
      <c r="M108" s="46"/>
      <c r="N108" s="59"/>
      <c r="O108" s="59"/>
      <c r="P108" s="59"/>
      <c r="Q108" s="59"/>
      <c r="R108" s="59"/>
      <c r="S108" s="59"/>
      <c r="T108" s="59"/>
      <c r="U108" s="59"/>
      <c r="V108" s="59"/>
      <c r="W108" s="59"/>
      <c r="X108" s="61"/>
      <c r="Y108" s="61"/>
      <c r="Z108" s="18">
        <f t="shared" si="15"/>
        <v>0</v>
      </c>
      <c r="AA108" s="67">
        <f t="shared" si="16"/>
        <v>0</v>
      </c>
      <c r="AB108" s="67">
        <f t="shared" si="17"/>
        <v>0</v>
      </c>
      <c r="AC108" t="str">
        <f t="shared" si="18"/>
        <v/>
      </c>
    </row>
    <row r="109" spans="1:29" ht="15.75" thickBot="1" x14ac:dyDescent="0.3">
      <c r="A109" s="21"/>
      <c r="B109" s="22"/>
      <c r="C109" s="23"/>
      <c r="D109" s="42">
        <v>0</v>
      </c>
      <c r="E109" s="208">
        <v>0.255</v>
      </c>
      <c r="F109" s="54">
        <f t="shared" si="0"/>
        <v>0</v>
      </c>
      <c r="G109" s="54">
        <f t="shared" si="1"/>
        <v>0</v>
      </c>
      <c r="H109" s="54">
        <f t="shared" si="2"/>
        <v>0</v>
      </c>
      <c r="I109" s="54">
        <f t="shared" si="11"/>
        <v>0</v>
      </c>
      <c r="J109" s="8">
        <f t="shared" si="12"/>
        <v>0</v>
      </c>
      <c r="K109" s="8">
        <f t="shared" si="13"/>
        <v>0</v>
      </c>
      <c r="L109" s="17">
        <f t="shared" si="14"/>
        <v>0</v>
      </c>
      <c r="M109" s="46"/>
      <c r="N109" s="59"/>
      <c r="O109" s="59"/>
      <c r="P109" s="59"/>
      <c r="Q109" s="59"/>
      <c r="R109" s="59"/>
      <c r="S109" s="59"/>
      <c r="T109" s="59"/>
      <c r="U109" s="59"/>
      <c r="V109" s="59"/>
      <c r="W109" s="59"/>
      <c r="X109" s="61"/>
      <c r="Y109" s="61"/>
      <c r="Z109" s="18">
        <f t="shared" si="15"/>
        <v>0</v>
      </c>
      <c r="AA109" s="67">
        <f t="shared" si="16"/>
        <v>0</v>
      </c>
      <c r="AB109" s="67">
        <f t="shared" si="17"/>
        <v>0</v>
      </c>
      <c r="AC109" t="str">
        <f t="shared" si="18"/>
        <v/>
      </c>
    </row>
    <row r="110" spans="1:29" ht="15.75" thickBot="1" x14ac:dyDescent="0.3">
      <c r="A110" s="21"/>
      <c r="B110" s="22"/>
      <c r="C110" s="23"/>
      <c r="D110" s="42">
        <v>0</v>
      </c>
      <c r="E110" s="208">
        <v>0.255</v>
      </c>
      <c r="F110" s="54">
        <f t="shared" si="0"/>
        <v>0</v>
      </c>
      <c r="G110" s="54">
        <f t="shared" si="1"/>
        <v>0</v>
      </c>
      <c r="H110" s="54">
        <f t="shared" si="2"/>
        <v>0</v>
      </c>
      <c r="I110" s="54">
        <f t="shared" si="11"/>
        <v>0</v>
      </c>
      <c r="J110" s="8">
        <f t="shared" si="12"/>
        <v>0</v>
      </c>
      <c r="K110" s="8">
        <f t="shared" si="13"/>
        <v>0</v>
      </c>
      <c r="L110" s="17">
        <f t="shared" si="14"/>
        <v>0</v>
      </c>
      <c r="M110" s="46"/>
      <c r="N110" s="59"/>
      <c r="O110" s="59"/>
      <c r="P110" s="59"/>
      <c r="Q110" s="59"/>
      <c r="R110" s="59"/>
      <c r="S110" s="59"/>
      <c r="T110" s="59"/>
      <c r="U110" s="59"/>
      <c r="V110" s="59"/>
      <c r="W110" s="59"/>
      <c r="X110" s="61"/>
      <c r="Y110" s="61"/>
      <c r="Z110" s="18">
        <f t="shared" si="15"/>
        <v>0</v>
      </c>
      <c r="AA110" s="67">
        <f t="shared" si="16"/>
        <v>0</v>
      </c>
      <c r="AB110" s="67">
        <f t="shared" si="17"/>
        <v>0</v>
      </c>
      <c r="AC110" t="str">
        <f t="shared" si="18"/>
        <v/>
      </c>
    </row>
    <row r="111" spans="1:29" ht="15.75" thickBot="1" x14ac:dyDescent="0.3">
      <c r="A111" s="21"/>
      <c r="B111" s="22"/>
      <c r="C111" s="23"/>
      <c r="D111" s="42">
        <v>0</v>
      </c>
      <c r="E111" s="208">
        <v>0.255</v>
      </c>
      <c r="F111" s="54">
        <f t="shared" si="0"/>
        <v>0</v>
      </c>
      <c r="G111" s="54">
        <f t="shared" si="1"/>
        <v>0</v>
      </c>
      <c r="H111" s="54">
        <f t="shared" si="2"/>
        <v>0</v>
      </c>
      <c r="I111" s="54">
        <f t="shared" si="11"/>
        <v>0</v>
      </c>
      <c r="J111" s="8">
        <f t="shared" si="12"/>
        <v>0</v>
      </c>
      <c r="K111" s="8">
        <f t="shared" si="13"/>
        <v>0</v>
      </c>
      <c r="L111" s="17">
        <f t="shared" si="14"/>
        <v>0</v>
      </c>
      <c r="M111" s="46"/>
      <c r="N111" s="59"/>
      <c r="O111" s="59"/>
      <c r="P111" s="59"/>
      <c r="Q111" s="59"/>
      <c r="R111" s="59"/>
      <c r="S111" s="59"/>
      <c r="T111" s="59"/>
      <c r="U111" s="59"/>
      <c r="V111" s="59"/>
      <c r="W111" s="59"/>
      <c r="X111" s="61"/>
      <c r="Y111" s="61"/>
      <c r="Z111" s="18">
        <f t="shared" si="15"/>
        <v>0</v>
      </c>
      <c r="AA111" s="67">
        <f t="shared" si="16"/>
        <v>0</v>
      </c>
      <c r="AB111" s="67">
        <f t="shared" si="17"/>
        <v>0</v>
      </c>
      <c r="AC111" t="str">
        <f t="shared" si="18"/>
        <v/>
      </c>
    </row>
    <row r="112" spans="1:29" ht="15.75" thickBot="1" x14ac:dyDescent="0.3">
      <c r="A112" s="21"/>
      <c r="B112" s="22"/>
      <c r="C112" s="23"/>
      <c r="D112" s="42">
        <v>0</v>
      </c>
      <c r="E112" s="208">
        <v>0.255</v>
      </c>
      <c r="F112" s="54">
        <f t="shared" si="0"/>
        <v>0</v>
      </c>
      <c r="G112" s="54">
        <f t="shared" si="1"/>
        <v>0</v>
      </c>
      <c r="H112" s="54">
        <f t="shared" si="2"/>
        <v>0</v>
      </c>
      <c r="I112" s="54">
        <f t="shared" si="11"/>
        <v>0</v>
      </c>
      <c r="J112" s="8">
        <f t="shared" si="12"/>
        <v>0</v>
      </c>
      <c r="K112" s="8">
        <f t="shared" si="13"/>
        <v>0</v>
      </c>
      <c r="L112" s="17">
        <f t="shared" si="14"/>
        <v>0</v>
      </c>
      <c r="M112" s="46"/>
      <c r="N112" s="59"/>
      <c r="O112" s="59"/>
      <c r="P112" s="59"/>
      <c r="Q112" s="59"/>
      <c r="R112" s="59"/>
      <c r="S112" s="59"/>
      <c r="T112" s="59"/>
      <c r="U112" s="59"/>
      <c r="V112" s="59"/>
      <c r="W112" s="59"/>
      <c r="X112" s="61"/>
      <c r="Y112" s="61"/>
      <c r="Z112" s="18">
        <f t="shared" si="15"/>
        <v>0</v>
      </c>
      <c r="AA112" s="67">
        <f t="shared" si="16"/>
        <v>0</v>
      </c>
      <c r="AB112" s="67">
        <f t="shared" si="17"/>
        <v>0</v>
      </c>
      <c r="AC112" t="str">
        <f t="shared" si="18"/>
        <v/>
      </c>
    </row>
    <row r="113" spans="1:29" ht="15.75" thickBot="1" x14ac:dyDescent="0.3">
      <c r="A113" s="21"/>
      <c r="B113" s="22"/>
      <c r="C113" s="23"/>
      <c r="D113" s="42">
        <v>0</v>
      </c>
      <c r="E113" s="208">
        <v>0.255</v>
      </c>
      <c r="F113" s="54">
        <f t="shared" si="0"/>
        <v>0</v>
      </c>
      <c r="G113" s="54">
        <f t="shared" si="1"/>
        <v>0</v>
      </c>
      <c r="H113" s="54">
        <f t="shared" si="2"/>
        <v>0</v>
      </c>
      <c r="I113" s="54">
        <f t="shared" si="11"/>
        <v>0</v>
      </c>
      <c r="J113" s="8">
        <f t="shared" si="12"/>
        <v>0</v>
      </c>
      <c r="K113" s="8">
        <f t="shared" si="13"/>
        <v>0</v>
      </c>
      <c r="L113" s="17">
        <f t="shared" si="14"/>
        <v>0</v>
      </c>
      <c r="M113" s="46"/>
      <c r="N113" s="59"/>
      <c r="O113" s="59"/>
      <c r="P113" s="59"/>
      <c r="Q113" s="59"/>
      <c r="R113" s="59"/>
      <c r="S113" s="59"/>
      <c r="T113" s="59"/>
      <c r="U113" s="59"/>
      <c r="V113" s="59"/>
      <c r="W113" s="59"/>
      <c r="X113" s="61"/>
      <c r="Y113" s="61"/>
      <c r="Z113" s="18">
        <f t="shared" si="15"/>
        <v>0</v>
      </c>
      <c r="AA113" s="67">
        <f t="shared" si="16"/>
        <v>0</v>
      </c>
      <c r="AB113" s="67">
        <f t="shared" si="17"/>
        <v>0</v>
      </c>
      <c r="AC113" t="str">
        <f t="shared" si="18"/>
        <v/>
      </c>
    </row>
    <row r="114" spans="1:29" ht="15.75" thickBot="1" x14ac:dyDescent="0.3">
      <c r="A114" s="21"/>
      <c r="B114" s="22"/>
      <c r="C114" s="23"/>
      <c r="D114" s="42">
        <v>0</v>
      </c>
      <c r="E114" s="208">
        <v>0.255</v>
      </c>
      <c r="F114" s="54">
        <f t="shared" si="0"/>
        <v>0</v>
      </c>
      <c r="G114" s="54">
        <f t="shared" si="1"/>
        <v>0</v>
      </c>
      <c r="H114" s="54">
        <f t="shared" si="2"/>
        <v>0</v>
      </c>
      <c r="I114" s="54">
        <f t="shared" si="11"/>
        <v>0</v>
      </c>
      <c r="J114" s="8">
        <f t="shared" si="12"/>
        <v>0</v>
      </c>
      <c r="K114" s="8">
        <f t="shared" si="13"/>
        <v>0</v>
      </c>
      <c r="L114" s="17">
        <f t="shared" si="14"/>
        <v>0</v>
      </c>
      <c r="M114" s="46"/>
      <c r="N114" s="59"/>
      <c r="O114" s="59"/>
      <c r="P114" s="59"/>
      <c r="Q114" s="59"/>
      <c r="R114" s="59"/>
      <c r="S114" s="59"/>
      <c r="T114" s="59"/>
      <c r="U114" s="59"/>
      <c r="V114" s="59"/>
      <c r="W114" s="59"/>
      <c r="X114" s="61"/>
      <c r="Y114" s="61"/>
      <c r="Z114" s="18">
        <f t="shared" si="15"/>
        <v>0</v>
      </c>
      <c r="AA114" s="67">
        <f t="shared" si="16"/>
        <v>0</v>
      </c>
      <c r="AB114" s="67">
        <f t="shared" si="17"/>
        <v>0</v>
      </c>
      <c r="AC114" t="str">
        <f t="shared" si="18"/>
        <v/>
      </c>
    </row>
    <row r="115" spans="1:29" ht="15.75" thickBot="1" x14ac:dyDescent="0.3">
      <c r="A115" s="21"/>
      <c r="B115" s="22"/>
      <c r="C115" s="23"/>
      <c r="D115" s="42">
        <v>0</v>
      </c>
      <c r="E115" s="208">
        <v>0.255</v>
      </c>
      <c r="F115" s="54">
        <f t="shared" si="0"/>
        <v>0</v>
      </c>
      <c r="G115" s="54">
        <f t="shared" si="1"/>
        <v>0</v>
      </c>
      <c r="H115" s="54">
        <f t="shared" si="2"/>
        <v>0</v>
      </c>
      <c r="I115" s="54">
        <f t="shared" si="11"/>
        <v>0</v>
      </c>
      <c r="J115" s="8">
        <f t="shared" si="12"/>
        <v>0</v>
      </c>
      <c r="K115" s="8">
        <f t="shared" si="13"/>
        <v>0</v>
      </c>
      <c r="L115" s="17">
        <f t="shared" si="14"/>
        <v>0</v>
      </c>
      <c r="M115" s="46"/>
      <c r="N115" s="59"/>
      <c r="O115" s="59"/>
      <c r="P115" s="59"/>
      <c r="Q115" s="59"/>
      <c r="R115" s="59"/>
      <c r="S115" s="59"/>
      <c r="T115" s="59"/>
      <c r="U115" s="59"/>
      <c r="V115" s="59"/>
      <c r="W115" s="59"/>
      <c r="X115" s="61"/>
      <c r="Y115" s="61"/>
      <c r="Z115" s="18">
        <f t="shared" si="15"/>
        <v>0</v>
      </c>
      <c r="AA115" s="67">
        <f t="shared" si="16"/>
        <v>0</v>
      </c>
      <c r="AB115" s="67">
        <f t="shared" si="17"/>
        <v>0</v>
      </c>
      <c r="AC115" t="str">
        <f t="shared" si="18"/>
        <v/>
      </c>
    </row>
    <row r="116" spans="1:29" ht="15.75" thickBot="1" x14ac:dyDescent="0.3">
      <c r="A116" s="21"/>
      <c r="B116" s="22"/>
      <c r="C116" s="23"/>
      <c r="D116" s="42">
        <v>0</v>
      </c>
      <c r="E116" s="208">
        <v>0.255</v>
      </c>
      <c r="F116" s="54">
        <f t="shared" si="0"/>
        <v>0</v>
      </c>
      <c r="G116" s="54">
        <f t="shared" si="1"/>
        <v>0</v>
      </c>
      <c r="H116" s="54">
        <f t="shared" si="2"/>
        <v>0</v>
      </c>
      <c r="I116" s="54">
        <f t="shared" si="11"/>
        <v>0</v>
      </c>
      <c r="J116" s="8">
        <f t="shared" si="12"/>
        <v>0</v>
      </c>
      <c r="K116" s="8">
        <f t="shared" si="13"/>
        <v>0</v>
      </c>
      <c r="L116" s="17">
        <f t="shared" si="14"/>
        <v>0</v>
      </c>
      <c r="M116" s="46"/>
      <c r="N116" s="59"/>
      <c r="O116" s="59"/>
      <c r="P116" s="59"/>
      <c r="Q116" s="59"/>
      <c r="R116" s="59"/>
      <c r="S116" s="59"/>
      <c r="T116" s="59"/>
      <c r="U116" s="59"/>
      <c r="V116" s="59"/>
      <c r="W116" s="59"/>
      <c r="X116" s="61"/>
      <c r="Y116" s="61"/>
      <c r="Z116" s="18">
        <f t="shared" si="15"/>
        <v>0</v>
      </c>
      <c r="AA116" s="67">
        <f t="shared" si="16"/>
        <v>0</v>
      </c>
      <c r="AB116" s="67">
        <f t="shared" si="17"/>
        <v>0</v>
      </c>
      <c r="AC116" t="str">
        <f t="shared" si="18"/>
        <v/>
      </c>
    </row>
    <row r="117" spans="1:29" ht="15.75" thickBot="1" x14ac:dyDescent="0.3">
      <c r="A117" s="21"/>
      <c r="B117" s="22"/>
      <c r="C117" s="23"/>
      <c r="D117" s="42">
        <v>0</v>
      </c>
      <c r="E117" s="208">
        <v>0.255</v>
      </c>
      <c r="F117" s="54">
        <f t="shared" si="0"/>
        <v>0</v>
      </c>
      <c r="G117" s="54">
        <f t="shared" si="1"/>
        <v>0</v>
      </c>
      <c r="H117" s="54">
        <f t="shared" si="2"/>
        <v>0</v>
      </c>
      <c r="I117" s="54">
        <f t="shared" si="11"/>
        <v>0</v>
      </c>
      <c r="J117" s="8">
        <f t="shared" si="12"/>
        <v>0</v>
      </c>
      <c r="K117" s="8">
        <f t="shared" si="13"/>
        <v>0</v>
      </c>
      <c r="L117" s="17">
        <f t="shared" si="14"/>
        <v>0</v>
      </c>
      <c r="M117" s="46"/>
      <c r="N117" s="59"/>
      <c r="O117" s="59"/>
      <c r="P117" s="59"/>
      <c r="Q117" s="59"/>
      <c r="R117" s="59"/>
      <c r="S117" s="59"/>
      <c r="T117" s="59"/>
      <c r="U117" s="59"/>
      <c r="V117" s="59"/>
      <c r="W117" s="59"/>
      <c r="X117" s="61"/>
      <c r="Y117" s="61"/>
      <c r="Z117" s="18">
        <f t="shared" si="15"/>
        <v>0</v>
      </c>
      <c r="AA117" s="67">
        <f t="shared" si="16"/>
        <v>0</v>
      </c>
      <c r="AB117" s="67">
        <f t="shared" si="17"/>
        <v>0</v>
      </c>
      <c r="AC117" t="str">
        <f t="shared" si="18"/>
        <v/>
      </c>
    </row>
    <row r="118" spans="1:29" ht="15.75" thickBot="1" x14ac:dyDescent="0.3">
      <c r="A118" s="21"/>
      <c r="B118" s="22"/>
      <c r="C118" s="23"/>
      <c r="D118" s="42">
        <v>0</v>
      </c>
      <c r="E118" s="208">
        <v>0.255</v>
      </c>
      <c r="F118" s="54">
        <f t="shared" si="0"/>
        <v>0</v>
      </c>
      <c r="G118" s="54">
        <f t="shared" si="1"/>
        <v>0</v>
      </c>
      <c r="H118" s="54">
        <f t="shared" si="2"/>
        <v>0</v>
      </c>
      <c r="I118" s="54">
        <f t="shared" si="11"/>
        <v>0</v>
      </c>
      <c r="J118" s="8">
        <f t="shared" si="12"/>
        <v>0</v>
      </c>
      <c r="K118" s="8">
        <f t="shared" si="13"/>
        <v>0</v>
      </c>
      <c r="L118" s="17">
        <f t="shared" si="14"/>
        <v>0</v>
      </c>
      <c r="M118" s="46"/>
      <c r="N118" s="59"/>
      <c r="O118" s="59"/>
      <c r="P118" s="59"/>
      <c r="Q118" s="59"/>
      <c r="R118" s="59"/>
      <c r="S118" s="59"/>
      <c r="T118" s="59"/>
      <c r="U118" s="59"/>
      <c r="V118" s="59"/>
      <c r="W118" s="59"/>
      <c r="X118" s="61"/>
      <c r="Y118" s="61"/>
      <c r="Z118" s="18">
        <f t="shared" si="15"/>
        <v>0</v>
      </c>
      <c r="AA118" s="67">
        <f t="shared" si="16"/>
        <v>0</v>
      </c>
      <c r="AB118" s="67">
        <f t="shared" si="17"/>
        <v>0</v>
      </c>
      <c r="AC118" t="str">
        <f t="shared" si="18"/>
        <v/>
      </c>
    </row>
    <row r="119" spans="1:29" ht="15.75" thickBot="1" x14ac:dyDescent="0.3">
      <c r="A119" s="21"/>
      <c r="B119" s="22"/>
      <c r="C119" s="23"/>
      <c r="D119" s="42">
        <v>0</v>
      </c>
      <c r="E119" s="208">
        <v>0.255</v>
      </c>
      <c r="F119" s="54">
        <f t="shared" si="0"/>
        <v>0</v>
      </c>
      <c r="G119" s="54">
        <f t="shared" si="1"/>
        <v>0</v>
      </c>
      <c r="H119" s="54">
        <f t="shared" si="2"/>
        <v>0</v>
      </c>
      <c r="I119" s="54">
        <f t="shared" si="11"/>
        <v>0</v>
      </c>
      <c r="J119" s="8">
        <f t="shared" si="12"/>
        <v>0</v>
      </c>
      <c r="K119" s="8">
        <f t="shared" si="13"/>
        <v>0</v>
      </c>
      <c r="L119" s="17">
        <f t="shared" si="14"/>
        <v>0</v>
      </c>
      <c r="M119" s="46"/>
      <c r="N119" s="59"/>
      <c r="O119" s="59"/>
      <c r="P119" s="59"/>
      <c r="Q119" s="59"/>
      <c r="R119" s="59"/>
      <c r="S119" s="59"/>
      <c r="T119" s="59"/>
      <c r="U119" s="59"/>
      <c r="V119" s="59"/>
      <c r="W119" s="59"/>
      <c r="X119" s="61"/>
      <c r="Y119" s="61"/>
      <c r="Z119" s="18">
        <f t="shared" si="15"/>
        <v>0</v>
      </c>
      <c r="AA119" s="67">
        <f t="shared" si="16"/>
        <v>0</v>
      </c>
      <c r="AB119" s="67">
        <f t="shared" si="17"/>
        <v>0</v>
      </c>
      <c r="AC119" t="str">
        <f t="shared" si="18"/>
        <v/>
      </c>
    </row>
    <row r="120" spans="1:29" ht="15.75" thickBot="1" x14ac:dyDescent="0.3">
      <c r="A120" s="21"/>
      <c r="B120" s="22"/>
      <c r="C120" s="23"/>
      <c r="D120" s="42">
        <v>0</v>
      </c>
      <c r="E120" s="208">
        <v>0.255</v>
      </c>
      <c r="F120" s="54">
        <f t="shared" si="0"/>
        <v>0</v>
      </c>
      <c r="G120" s="54">
        <f t="shared" si="1"/>
        <v>0</v>
      </c>
      <c r="H120" s="54">
        <f t="shared" si="2"/>
        <v>0</v>
      </c>
      <c r="I120" s="54">
        <f t="shared" si="11"/>
        <v>0</v>
      </c>
      <c r="J120" s="8">
        <f t="shared" si="12"/>
        <v>0</v>
      </c>
      <c r="K120" s="8">
        <f t="shared" si="13"/>
        <v>0</v>
      </c>
      <c r="L120" s="17">
        <f t="shared" si="14"/>
        <v>0</v>
      </c>
      <c r="M120" s="46"/>
      <c r="N120" s="59"/>
      <c r="O120" s="59"/>
      <c r="P120" s="59"/>
      <c r="Q120" s="59">
        <v>0</v>
      </c>
      <c r="R120" s="59"/>
      <c r="S120" s="59"/>
      <c r="T120" s="59"/>
      <c r="U120" s="59"/>
      <c r="V120" s="59"/>
      <c r="W120" s="59"/>
      <c r="X120" s="61"/>
      <c r="Y120" s="61"/>
      <c r="Z120" s="18">
        <f t="shared" si="15"/>
        <v>0</v>
      </c>
      <c r="AA120" s="67">
        <f t="shared" si="16"/>
        <v>0</v>
      </c>
      <c r="AB120" s="67">
        <f t="shared" si="17"/>
        <v>0</v>
      </c>
      <c r="AC120" t="str">
        <f t="shared" si="18"/>
        <v/>
      </c>
    </row>
    <row r="121" spans="1:29" ht="15.75" thickBot="1" x14ac:dyDescent="0.3">
      <c r="A121" s="21"/>
      <c r="B121" s="22"/>
      <c r="C121" s="23"/>
      <c r="D121" s="42">
        <v>0</v>
      </c>
      <c r="E121" s="208">
        <v>0.255</v>
      </c>
      <c r="F121" s="54">
        <f t="shared" si="0"/>
        <v>0</v>
      </c>
      <c r="G121" s="54">
        <f t="shared" si="1"/>
        <v>0</v>
      </c>
      <c r="H121" s="54">
        <f t="shared" si="2"/>
        <v>0</v>
      </c>
      <c r="I121" s="54">
        <f t="shared" si="11"/>
        <v>0</v>
      </c>
      <c r="J121" s="8">
        <f t="shared" si="12"/>
        <v>0</v>
      </c>
      <c r="K121" s="8">
        <f t="shared" si="13"/>
        <v>0</v>
      </c>
      <c r="L121" s="17">
        <f t="shared" si="14"/>
        <v>0</v>
      </c>
      <c r="M121" s="46"/>
      <c r="N121" s="59"/>
      <c r="O121" s="59"/>
      <c r="P121" s="59"/>
      <c r="Q121" s="59"/>
      <c r="R121" s="59"/>
      <c r="S121" s="59"/>
      <c r="T121" s="59"/>
      <c r="U121" s="59"/>
      <c r="V121" s="59"/>
      <c r="W121" s="59"/>
      <c r="X121" s="61"/>
      <c r="Y121" s="61"/>
      <c r="Z121" s="18">
        <f t="shared" si="15"/>
        <v>0</v>
      </c>
      <c r="AA121" s="67">
        <f t="shared" si="16"/>
        <v>0</v>
      </c>
      <c r="AB121" s="67">
        <f t="shared" si="17"/>
        <v>0</v>
      </c>
      <c r="AC121" t="str">
        <f t="shared" si="18"/>
        <v/>
      </c>
    </row>
    <row r="122" spans="1:29" ht="15.75" thickBot="1" x14ac:dyDescent="0.3">
      <c r="A122" s="21"/>
      <c r="B122" s="22"/>
      <c r="C122" s="23"/>
      <c r="D122" s="42">
        <v>0</v>
      </c>
      <c r="E122" s="208">
        <v>0.255</v>
      </c>
      <c r="F122" s="54">
        <f t="shared" si="0"/>
        <v>0</v>
      </c>
      <c r="G122" s="54">
        <f t="shared" si="1"/>
        <v>0</v>
      </c>
      <c r="H122" s="54">
        <f t="shared" si="2"/>
        <v>0</v>
      </c>
      <c r="I122" s="54">
        <f t="shared" si="11"/>
        <v>0</v>
      </c>
      <c r="J122" s="8">
        <f t="shared" si="12"/>
        <v>0</v>
      </c>
      <c r="K122" s="8">
        <f t="shared" si="13"/>
        <v>0</v>
      </c>
      <c r="L122" s="17">
        <f t="shared" si="14"/>
        <v>0</v>
      </c>
      <c r="M122" s="46"/>
      <c r="N122" s="59"/>
      <c r="O122" s="59"/>
      <c r="P122" s="59"/>
      <c r="Q122" s="59"/>
      <c r="R122" s="59"/>
      <c r="S122" s="59"/>
      <c r="T122" s="59"/>
      <c r="U122" s="59"/>
      <c r="V122" s="59"/>
      <c r="W122" s="59"/>
      <c r="X122" s="61"/>
      <c r="Y122" s="61"/>
      <c r="Z122" s="18">
        <f t="shared" si="15"/>
        <v>0</v>
      </c>
      <c r="AA122" s="67">
        <f t="shared" si="16"/>
        <v>0</v>
      </c>
      <c r="AB122" s="67">
        <f t="shared" si="17"/>
        <v>0</v>
      </c>
      <c r="AC122" t="str">
        <f t="shared" si="18"/>
        <v/>
      </c>
    </row>
    <row r="123" spans="1:29" ht="15.75" thickBot="1" x14ac:dyDescent="0.3">
      <c r="A123" s="21"/>
      <c r="B123" s="22"/>
      <c r="C123" s="23"/>
      <c r="D123" s="42">
        <v>0</v>
      </c>
      <c r="E123" s="208">
        <v>0.255</v>
      </c>
      <c r="F123" s="54">
        <f t="shared" si="0"/>
        <v>0</v>
      </c>
      <c r="G123" s="54">
        <f t="shared" si="1"/>
        <v>0</v>
      </c>
      <c r="H123" s="54">
        <f t="shared" si="2"/>
        <v>0</v>
      </c>
      <c r="I123" s="54">
        <f t="shared" si="11"/>
        <v>0</v>
      </c>
      <c r="J123" s="8">
        <f t="shared" si="12"/>
        <v>0</v>
      </c>
      <c r="K123" s="8">
        <f t="shared" si="13"/>
        <v>0</v>
      </c>
      <c r="L123" s="17">
        <f t="shared" si="14"/>
        <v>0</v>
      </c>
      <c r="M123" s="46"/>
      <c r="N123" s="59"/>
      <c r="O123" s="59"/>
      <c r="P123" s="59"/>
      <c r="Q123" s="59"/>
      <c r="R123" s="59"/>
      <c r="S123" s="59"/>
      <c r="T123" s="59"/>
      <c r="U123" s="59"/>
      <c r="V123" s="59"/>
      <c r="W123" s="59"/>
      <c r="X123" s="61"/>
      <c r="Y123" s="61"/>
      <c r="Z123" s="18">
        <f t="shared" si="15"/>
        <v>0</v>
      </c>
      <c r="AA123" s="67">
        <f t="shared" si="16"/>
        <v>0</v>
      </c>
      <c r="AB123" s="67">
        <f t="shared" si="17"/>
        <v>0</v>
      </c>
      <c r="AC123" t="str">
        <f t="shared" si="18"/>
        <v/>
      </c>
    </row>
    <row r="124" spans="1:29" ht="15.75" thickBot="1" x14ac:dyDescent="0.3">
      <c r="A124" s="21"/>
      <c r="B124" s="22"/>
      <c r="C124" s="23"/>
      <c r="D124" s="42">
        <v>0</v>
      </c>
      <c r="E124" s="208">
        <v>0.255</v>
      </c>
      <c r="F124" s="54">
        <f t="shared" si="0"/>
        <v>0</v>
      </c>
      <c r="G124" s="54">
        <f t="shared" si="1"/>
        <v>0</v>
      </c>
      <c r="H124" s="54">
        <f t="shared" si="2"/>
        <v>0</v>
      </c>
      <c r="I124" s="54">
        <f t="shared" si="11"/>
        <v>0</v>
      </c>
      <c r="J124" s="8">
        <f t="shared" si="12"/>
        <v>0</v>
      </c>
      <c r="K124" s="8">
        <f t="shared" si="13"/>
        <v>0</v>
      </c>
      <c r="L124" s="17">
        <f t="shared" si="14"/>
        <v>0</v>
      </c>
      <c r="M124" s="46"/>
      <c r="N124" s="59"/>
      <c r="O124" s="59"/>
      <c r="P124" s="59"/>
      <c r="Q124" s="59"/>
      <c r="R124" s="59"/>
      <c r="S124" s="59"/>
      <c r="T124" s="59"/>
      <c r="U124" s="59"/>
      <c r="V124" s="59"/>
      <c r="W124" s="59"/>
      <c r="X124" s="61"/>
      <c r="Y124" s="61"/>
      <c r="Z124" s="18">
        <f t="shared" si="15"/>
        <v>0</v>
      </c>
      <c r="AA124" s="67">
        <f t="shared" si="16"/>
        <v>0</v>
      </c>
      <c r="AB124" s="67">
        <f t="shared" si="17"/>
        <v>0</v>
      </c>
      <c r="AC124" t="str">
        <f t="shared" si="18"/>
        <v/>
      </c>
    </row>
    <row r="125" spans="1:29" ht="15.75" thickBot="1" x14ac:dyDescent="0.3">
      <c r="A125" s="21"/>
      <c r="B125" s="22"/>
      <c r="C125" s="23"/>
      <c r="D125" s="42">
        <v>0</v>
      </c>
      <c r="E125" s="208">
        <v>0.255</v>
      </c>
      <c r="F125" s="54">
        <f t="shared" si="0"/>
        <v>0</v>
      </c>
      <c r="G125" s="54">
        <f t="shared" si="1"/>
        <v>0</v>
      </c>
      <c r="H125" s="54">
        <f t="shared" si="2"/>
        <v>0</v>
      </c>
      <c r="I125" s="54">
        <f t="shared" si="11"/>
        <v>0</v>
      </c>
      <c r="J125" s="8">
        <f t="shared" si="12"/>
        <v>0</v>
      </c>
      <c r="K125" s="8">
        <f t="shared" si="13"/>
        <v>0</v>
      </c>
      <c r="L125" s="17">
        <f t="shared" si="14"/>
        <v>0</v>
      </c>
      <c r="M125" s="46"/>
      <c r="N125" s="59"/>
      <c r="O125" s="59"/>
      <c r="P125" s="59"/>
      <c r="Q125" s="59"/>
      <c r="R125" s="59"/>
      <c r="S125" s="59"/>
      <c r="T125" s="59"/>
      <c r="U125" s="59"/>
      <c r="V125" s="59"/>
      <c r="W125" s="59"/>
      <c r="X125" s="61"/>
      <c r="Y125" s="61"/>
      <c r="Z125" s="18">
        <f t="shared" si="15"/>
        <v>0</v>
      </c>
      <c r="AA125" s="67">
        <f t="shared" si="16"/>
        <v>0</v>
      </c>
      <c r="AB125" s="67">
        <f t="shared" si="17"/>
        <v>0</v>
      </c>
      <c r="AC125" t="str">
        <f t="shared" si="18"/>
        <v/>
      </c>
    </row>
    <row r="126" spans="1:29" ht="15.75" thickBot="1" x14ac:dyDescent="0.3">
      <c r="A126" s="21"/>
      <c r="B126" s="22"/>
      <c r="C126" s="23"/>
      <c r="D126" s="42">
        <v>0</v>
      </c>
      <c r="E126" s="208">
        <v>0.255</v>
      </c>
      <c r="F126" s="54">
        <f t="shared" si="0"/>
        <v>0</v>
      </c>
      <c r="G126" s="54">
        <f t="shared" si="1"/>
        <v>0</v>
      </c>
      <c r="H126" s="54">
        <f t="shared" si="2"/>
        <v>0</v>
      </c>
      <c r="I126" s="54">
        <f t="shared" si="11"/>
        <v>0</v>
      </c>
      <c r="J126" s="8">
        <f t="shared" si="12"/>
        <v>0</v>
      </c>
      <c r="K126" s="8">
        <f t="shared" si="13"/>
        <v>0</v>
      </c>
      <c r="L126" s="17">
        <f t="shared" si="14"/>
        <v>0</v>
      </c>
      <c r="M126" s="46"/>
      <c r="N126" s="59"/>
      <c r="O126" s="59"/>
      <c r="P126" s="59"/>
      <c r="Q126" s="59"/>
      <c r="R126" s="59"/>
      <c r="S126" s="59"/>
      <c r="T126" s="59"/>
      <c r="U126" s="59"/>
      <c r="V126" s="59"/>
      <c r="W126" s="59"/>
      <c r="X126" s="61"/>
      <c r="Y126" s="61"/>
      <c r="Z126" s="18">
        <f t="shared" si="15"/>
        <v>0</v>
      </c>
      <c r="AA126" s="67">
        <f t="shared" si="16"/>
        <v>0</v>
      </c>
      <c r="AB126" s="67">
        <f t="shared" si="17"/>
        <v>0</v>
      </c>
      <c r="AC126" t="str">
        <f t="shared" si="18"/>
        <v/>
      </c>
    </row>
    <row r="127" spans="1:29" ht="15.75" thickBot="1" x14ac:dyDescent="0.3">
      <c r="A127" s="21"/>
      <c r="B127" s="22"/>
      <c r="C127" s="23"/>
      <c r="D127" s="42">
        <v>0</v>
      </c>
      <c r="E127" s="208">
        <v>0.255</v>
      </c>
      <c r="F127" s="54">
        <f t="shared" si="0"/>
        <v>0</v>
      </c>
      <c r="G127" s="54">
        <f t="shared" si="1"/>
        <v>0</v>
      </c>
      <c r="H127" s="54">
        <f t="shared" si="2"/>
        <v>0</v>
      </c>
      <c r="I127" s="54">
        <f t="shared" si="11"/>
        <v>0</v>
      </c>
      <c r="J127" s="8">
        <f t="shared" si="12"/>
        <v>0</v>
      </c>
      <c r="K127" s="8">
        <f t="shared" si="13"/>
        <v>0</v>
      </c>
      <c r="L127" s="17">
        <f t="shared" si="14"/>
        <v>0</v>
      </c>
      <c r="M127" s="46"/>
      <c r="N127" s="59"/>
      <c r="O127" s="59"/>
      <c r="P127" s="59"/>
      <c r="Q127" s="59"/>
      <c r="R127" s="59"/>
      <c r="S127" s="59"/>
      <c r="T127" s="59"/>
      <c r="U127" s="59"/>
      <c r="V127" s="59"/>
      <c r="W127" s="59"/>
      <c r="X127" s="61"/>
      <c r="Y127" s="61"/>
      <c r="Z127" s="18">
        <f t="shared" si="15"/>
        <v>0</v>
      </c>
      <c r="AA127" s="67">
        <f t="shared" si="16"/>
        <v>0</v>
      </c>
      <c r="AB127" s="67">
        <f t="shared" si="17"/>
        <v>0</v>
      </c>
      <c r="AC127" t="str">
        <f t="shared" si="18"/>
        <v/>
      </c>
    </row>
    <row r="128" spans="1:29" ht="15.75" thickBot="1" x14ac:dyDescent="0.3">
      <c r="A128" s="21"/>
      <c r="B128" s="22"/>
      <c r="C128" s="23"/>
      <c r="D128" s="42">
        <v>0</v>
      </c>
      <c r="E128" s="208">
        <v>0.255</v>
      </c>
      <c r="F128" s="54">
        <f t="shared" si="0"/>
        <v>0</v>
      </c>
      <c r="G128" s="54">
        <f t="shared" si="1"/>
        <v>0</v>
      </c>
      <c r="H128" s="54">
        <f t="shared" si="2"/>
        <v>0</v>
      </c>
      <c r="I128" s="54">
        <f t="shared" si="11"/>
        <v>0</v>
      </c>
      <c r="J128" s="8">
        <f t="shared" si="12"/>
        <v>0</v>
      </c>
      <c r="K128" s="8">
        <f t="shared" si="13"/>
        <v>0</v>
      </c>
      <c r="L128" s="17">
        <f t="shared" si="14"/>
        <v>0</v>
      </c>
      <c r="M128" s="46"/>
      <c r="N128" s="59"/>
      <c r="O128" s="59"/>
      <c r="P128" s="59"/>
      <c r="Q128" s="59"/>
      <c r="R128" s="59"/>
      <c r="S128" s="59"/>
      <c r="T128" s="59"/>
      <c r="U128" s="59"/>
      <c r="V128" s="59"/>
      <c r="W128" s="59"/>
      <c r="X128" s="61"/>
      <c r="Y128" s="61"/>
      <c r="Z128" s="18">
        <f t="shared" si="15"/>
        <v>0</v>
      </c>
      <c r="AA128" s="67">
        <f t="shared" si="16"/>
        <v>0</v>
      </c>
      <c r="AB128" s="67">
        <f t="shared" si="17"/>
        <v>0</v>
      </c>
      <c r="AC128" t="str">
        <f t="shared" si="18"/>
        <v/>
      </c>
    </row>
    <row r="129" spans="1:29" ht="15.75" thickBot="1" x14ac:dyDescent="0.3">
      <c r="A129" s="21"/>
      <c r="B129" s="22"/>
      <c r="C129" s="23"/>
      <c r="D129" s="42">
        <v>0</v>
      </c>
      <c r="E129" s="208">
        <v>0.255</v>
      </c>
      <c r="F129" s="54">
        <f t="shared" si="0"/>
        <v>0</v>
      </c>
      <c r="G129" s="54">
        <f t="shared" si="1"/>
        <v>0</v>
      </c>
      <c r="H129" s="54">
        <f t="shared" si="2"/>
        <v>0</v>
      </c>
      <c r="I129" s="54">
        <f t="shared" si="11"/>
        <v>0</v>
      </c>
      <c r="J129" s="8">
        <f t="shared" si="12"/>
        <v>0</v>
      </c>
      <c r="K129" s="8">
        <f t="shared" si="13"/>
        <v>0</v>
      </c>
      <c r="L129" s="17">
        <f t="shared" si="14"/>
        <v>0</v>
      </c>
      <c r="M129" s="46"/>
      <c r="N129" s="59"/>
      <c r="O129" s="59"/>
      <c r="P129" s="59"/>
      <c r="Q129" s="59"/>
      <c r="R129" s="59"/>
      <c r="S129" s="59"/>
      <c r="T129" s="59"/>
      <c r="U129" s="59"/>
      <c r="V129" s="59"/>
      <c r="W129" s="59"/>
      <c r="X129" s="61"/>
      <c r="Y129" s="61"/>
      <c r="Z129" s="18">
        <f t="shared" si="15"/>
        <v>0</v>
      </c>
      <c r="AA129" s="67">
        <f t="shared" si="16"/>
        <v>0</v>
      </c>
      <c r="AB129" s="67">
        <f t="shared" si="17"/>
        <v>0</v>
      </c>
      <c r="AC129" t="str">
        <f t="shared" si="18"/>
        <v/>
      </c>
    </row>
    <row r="130" spans="1:29" ht="15.75" thickBot="1" x14ac:dyDescent="0.3">
      <c r="A130" s="21"/>
      <c r="B130" s="22"/>
      <c r="C130" s="23"/>
      <c r="D130" s="42">
        <v>0</v>
      </c>
      <c r="E130" s="208">
        <v>0.255</v>
      </c>
      <c r="F130" s="54">
        <f t="shared" si="0"/>
        <v>0</v>
      </c>
      <c r="G130" s="54">
        <f t="shared" si="1"/>
        <v>0</v>
      </c>
      <c r="H130" s="54">
        <f t="shared" si="2"/>
        <v>0</v>
      </c>
      <c r="I130" s="54">
        <f t="shared" si="11"/>
        <v>0</v>
      </c>
      <c r="J130" s="8">
        <f t="shared" si="12"/>
        <v>0</v>
      </c>
      <c r="K130" s="8">
        <f t="shared" si="13"/>
        <v>0</v>
      </c>
      <c r="L130" s="17">
        <f t="shared" si="14"/>
        <v>0</v>
      </c>
      <c r="M130" s="46"/>
      <c r="N130" s="59"/>
      <c r="O130" s="59"/>
      <c r="P130" s="59"/>
      <c r="Q130" s="59"/>
      <c r="R130" s="59"/>
      <c r="S130" s="59"/>
      <c r="T130" s="59"/>
      <c r="U130" s="59"/>
      <c r="V130" s="59"/>
      <c r="W130" s="59"/>
      <c r="X130" s="61"/>
      <c r="Y130" s="61"/>
      <c r="Z130" s="18">
        <f t="shared" si="15"/>
        <v>0</v>
      </c>
      <c r="AA130" s="67">
        <f t="shared" si="16"/>
        <v>0</v>
      </c>
      <c r="AB130" s="67">
        <f t="shared" si="17"/>
        <v>0</v>
      </c>
      <c r="AC130" t="str">
        <f t="shared" si="18"/>
        <v/>
      </c>
    </row>
    <row r="131" spans="1:29" ht="15.75" thickBot="1" x14ac:dyDescent="0.3">
      <c r="A131" s="21"/>
      <c r="B131" s="22"/>
      <c r="C131" s="23"/>
      <c r="D131" s="42">
        <v>0</v>
      </c>
      <c r="E131" s="208">
        <v>0.255</v>
      </c>
      <c r="F131" s="54">
        <f t="shared" si="0"/>
        <v>0</v>
      </c>
      <c r="G131" s="54">
        <f t="shared" si="1"/>
        <v>0</v>
      </c>
      <c r="H131" s="54">
        <f t="shared" si="2"/>
        <v>0</v>
      </c>
      <c r="I131" s="54">
        <f t="shared" si="11"/>
        <v>0</v>
      </c>
      <c r="J131" s="8">
        <f t="shared" si="12"/>
        <v>0</v>
      </c>
      <c r="K131" s="8">
        <f t="shared" si="13"/>
        <v>0</v>
      </c>
      <c r="L131" s="17">
        <f t="shared" si="14"/>
        <v>0</v>
      </c>
      <c r="M131" s="46"/>
      <c r="N131" s="59"/>
      <c r="O131" s="59"/>
      <c r="P131" s="59"/>
      <c r="Q131" s="59"/>
      <c r="R131" s="59"/>
      <c r="S131" s="59"/>
      <c r="T131" s="59"/>
      <c r="U131" s="59"/>
      <c r="V131" s="59"/>
      <c r="W131" s="59"/>
      <c r="X131" s="61"/>
      <c r="Y131" s="61"/>
      <c r="Z131" s="18">
        <f t="shared" si="15"/>
        <v>0</v>
      </c>
      <c r="AA131" s="67">
        <f t="shared" si="16"/>
        <v>0</v>
      </c>
      <c r="AB131" s="67">
        <f t="shared" si="17"/>
        <v>0</v>
      </c>
      <c r="AC131" t="str">
        <f t="shared" si="18"/>
        <v/>
      </c>
    </row>
    <row r="132" spans="1:29" ht="15.75" thickBot="1" x14ac:dyDescent="0.3">
      <c r="A132" s="21"/>
      <c r="B132" s="22"/>
      <c r="C132" s="23"/>
      <c r="D132" s="42">
        <v>0</v>
      </c>
      <c r="E132" s="208">
        <v>0.255</v>
      </c>
      <c r="F132" s="54">
        <f t="shared" si="0"/>
        <v>0</v>
      </c>
      <c r="G132" s="54">
        <f t="shared" si="1"/>
        <v>0</v>
      </c>
      <c r="H132" s="54">
        <f t="shared" si="2"/>
        <v>0</v>
      </c>
      <c r="I132" s="54">
        <f t="shared" si="11"/>
        <v>0</v>
      </c>
      <c r="J132" s="8">
        <f t="shared" si="12"/>
        <v>0</v>
      </c>
      <c r="K132" s="8">
        <f t="shared" si="13"/>
        <v>0</v>
      </c>
      <c r="L132" s="17">
        <f t="shared" si="14"/>
        <v>0</v>
      </c>
      <c r="M132" s="46"/>
      <c r="N132" s="59"/>
      <c r="O132" s="59"/>
      <c r="P132" s="59"/>
      <c r="Q132" s="59"/>
      <c r="R132" s="59"/>
      <c r="S132" s="59"/>
      <c r="T132" s="59"/>
      <c r="U132" s="59"/>
      <c r="V132" s="59"/>
      <c r="W132" s="59"/>
      <c r="X132" s="61"/>
      <c r="Y132" s="61"/>
      <c r="Z132" s="18">
        <f t="shared" si="15"/>
        <v>0</v>
      </c>
      <c r="AA132" s="67">
        <f t="shared" si="16"/>
        <v>0</v>
      </c>
      <c r="AB132" s="67">
        <f t="shared" si="17"/>
        <v>0</v>
      </c>
      <c r="AC132" t="str">
        <f t="shared" si="18"/>
        <v/>
      </c>
    </row>
    <row r="133" spans="1:29" ht="15.75" thickBot="1" x14ac:dyDescent="0.3">
      <c r="A133" s="21"/>
      <c r="B133" s="22"/>
      <c r="C133" s="23"/>
      <c r="D133" s="42">
        <v>0</v>
      </c>
      <c r="E133" s="208">
        <v>0.255</v>
      </c>
      <c r="F133" s="54">
        <f t="shared" si="0"/>
        <v>0</v>
      </c>
      <c r="G133" s="54">
        <f t="shared" si="1"/>
        <v>0</v>
      </c>
      <c r="H133" s="54">
        <f t="shared" si="2"/>
        <v>0</v>
      </c>
      <c r="I133" s="54">
        <f t="shared" si="11"/>
        <v>0</v>
      </c>
      <c r="J133" s="8">
        <f t="shared" si="12"/>
        <v>0</v>
      </c>
      <c r="K133" s="8">
        <f t="shared" si="13"/>
        <v>0</v>
      </c>
      <c r="L133" s="17">
        <f t="shared" si="14"/>
        <v>0</v>
      </c>
      <c r="M133" s="46"/>
      <c r="N133" s="59"/>
      <c r="O133" s="59"/>
      <c r="P133" s="59"/>
      <c r="Q133" s="59"/>
      <c r="R133" s="59"/>
      <c r="S133" s="59"/>
      <c r="T133" s="59"/>
      <c r="U133" s="59"/>
      <c r="V133" s="59"/>
      <c r="W133" s="59"/>
      <c r="X133" s="61"/>
      <c r="Y133" s="61"/>
      <c r="Z133" s="18">
        <f t="shared" si="15"/>
        <v>0</v>
      </c>
      <c r="AA133" s="67">
        <f t="shared" si="16"/>
        <v>0</v>
      </c>
      <c r="AB133" s="67">
        <f t="shared" si="17"/>
        <v>0</v>
      </c>
      <c r="AC133" t="str">
        <f t="shared" si="18"/>
        <v/>
      </c>
    </row>
    <row r="134" spans="1:29" ht="15.75" thickBot="1" x14ac:dyDescent="0.3">
      <c r="A134" s="21"/>
      <c r="B134" s="22"/>
      <c r="C134" s="23"/>
      <c r="D134" s="42">
        <v>0</v>
      </c>
      <c r="E134" s="208">
        <v>0.255</v>
      </c>
      <c r="F134" s="54">
        <f t="shared" si="0"/>
        <v>0</v>
      </c>
      <c r="G134" s="54">
        <f t="shared" si="1"/>
        <v>0</v>
      </c>
      <c r="H134" s="54">
        <f t="shared" si="2"/>
        <v>0</v>
      </c>
      <c r="I134" s="54">
        <f t="shared" ref="I134:I148" si="19">IF(AND($D134&gt;0,$E134=$I$4),($D134-($D134/(100%+$I$4)/100%)),0)</f>
        <v>0</v>
      </c>
      <c r="J134" s="8">
        <f t="shared" ref="J134:J148" si="20">IF(AND($D134&gt;0,$E134=$J$4),($D134-($D134/(100%+$J$4)/100%)),0)</f>
        <v>0</v>
      </c>
      <c r="K134" s="8">
        <f t="shared" ref="K134:K148" si="21">IF(AND($D134&gt;0,$E134=$K$4),($D134-($D134/(100%+$K$4)/100%)),0)</f>
        <v>0</v>
      </c>
      <c r="L134" s="17">
        <f t="shared" ref="L134:L149" si="22">D134-(SUM(F134:K134))-SUM(N134:Y134)</f>
        <v>0</v>
      </c>
      <c r="M134" s="46"/>
      <c r="N134" s="59"/>
      <c r="O134" s="59"/>
      <c r="P134" s="59"/>
      <c r="Q134" s="59"/>
      <c r="R134" s="59"/>
      <c r="S134" s="59"/>
      <c r="T134" s="59"/>
      <c r="U134" s="59"/>
      <c r="V134" s="59"/>
      <c r="W134" s="59"/>
      <c r="X134" s="61"/>
      <c r="Y134" s="61"/>
      <c r="Z134" s="18">
        <f t="shared" ref="Z134:Z148" si="23">D134-SUM(F134:K134)</f>
        <v>0</v>
      </c>
      <c r="AA134" s="67">
        <f t="shared" ref="AA134:AA149" si="24">IF(M134&lt;&gt;"",SUM(N134:W134),0)</f>
        <v>0</v>
      </c>
      <c r="AB134" s="67">
        <f t="shared" ref="AB134:AB149" si="25">SUM(F134:K134)</f>
        <v>0</v>
      </c>
      <c r="AC134" t="str">
        <f t="shared" ref="AC134:AC149" si="26">IF(SUM(N134:Y134)&lt;L134,"Kirjaus kesken",IF(SUM(N134:Y134,F134:K134)&gt;(D134+0.1),"Kirjauksessa näppäilyvirhe, yhteisumma ei täsmää",IF(L134&gt;0.1,"Kirjaus kesken","")))</f>
        <v/>
      </c>
    </row>
    <row r="135" spans="1:29" ht="15.75" thickBot="1" x14ac:dyDescent="0.3">
      <c r="A135" s="21"/>
      <c r="B135" s="22"/>
      <c r="C135" s="23"/>
      <c r="D135" s="42">
        <v>0</v>
      </c>
      <c r="E135" s="208">
        <v>0.255</v>
      </c>
      <c r="F135" s="54">
        <f t="shared" si="0"/>
        <v>0</v>
      </c>
      <c r="G135" s="54">
        <f t="shared" si="1"/>
        <v>0</v>
      </c>
      <c r="H135" s="54">
        <f t="shared" si="2"/>
        <v>0</v>
      </c>
      <c r="I135" s="54">
        <f t="shared" si="19"/>
        <v>0</v>
      </c>
      <c r="J135" s="8">
        <f t="shared" si="20"/>
        <v>0</v>
      </c>
      <c r="K135" s="8">
        <f t="shared" si="21"/>
        <v>0</v>
      </c>
      <c r="L135" s="17">
        <f t="shared" si="22"/>
        <v>0</v>
      </c>
      <c r="M135" s="46"/>
      <c r="N135" s="59"/>
      <c r="O135" s="59"/>
      <c r="P135" s="59"/>
      <c r="Q135" s="59"/>
      <c r="R135" s="59"/>
      <c r="S135" s="59"/>
      <c r="T135" s="59"/>
      <c r="U135" s="59"/>
      <c r="V135" s="59"/>
      <c r="W135" s="59"/>
      <c r="X135" s="61"/>
      <c r="Y135" s="61"/>
      <c r="Z135" s="18">
        <f t="shared" si="23"/>
        <v>0</v>
      </c>
      <c r="AA135" s="67">
        <f t="shared" si="24"/>
        <v>0</v>
      </c>
      <c r="AB135" s="67">
        <f t="shared" si="25"/>
        <v>0</v>
      </c>
      <c r="AC135" t="str">
        <f t="shared" si="26"/>
        <v/>
      </c>
    </row>
    <row r="136" spans="1:29" ht="15.75" thickBot="1" x14ac:dyDescent="0.3">
      <c r="A136" s="21"/>
      <c r="B136" s="22"/>
      <c r="C136" s="23"/>
      <c r="D136" s="42">
        <v>0</v>
      </c>
      <c r="E136" s="208">
        <v>0.255</v>
      </c>
      <c r="F136" s="54">
        <f t="shared" si="0"/>
        <v>0</v>
      </c>
      <c r="G136" s="54">
        <f t="shared" si="1"/>
        <v>0</v>
      </c>
      <c r="H136" s="54">
        <f t="shared" si="2"/>
        <v>0</v>
      </c>
      <c r="I136" s="54">
        <f t="shared" si="19"/>
        <v>0</v>
      </c>
      <c r="J136" s="8">
        <f t="shared" si="20"/>
        <v>0</v>
      </c>
      <c r="K136" s="8">
        <f t="shared" si="21"/>
        <v>0</v>
      </c>
      <c r="L136" s="17">
        <f t="shared" si="22"/>
        <v>0</v>
      </c>
      <c r="M136" s="46"/>
      <c r="N136" s="59"/>
      <c r="O136" s="59"/>
      <c r="P136" s="59"/>
      <c r="Q136" s="59"/>
      <c r="R136" s="59"/>
      <c r="S136" s="59"/>
      <c r="T136" s="59"/>
      <c r="U136" s="59"/>
      <c r="V136" s="59"/>
      <c r="W136" s="59"/>
      <c r="X136" s="61"/>
      <c r="Y136" s="61"/>
      <c r="Z136" s="18">
        <f t="shared" si="23"/>
        <v>0</v>
      </c>
      <c r="AA136" s="67">
        <f t="shared" si="24"/>
        <v>0</v>
      </c>
      <c r="AB136" s="67">
        <f t="shared" si="25"/>
        <v>0</v>
      </c>
      <c r="AC136" t="str">
        <f t="shared" si="26"/>
        <v/>
      </c>
    </row>
    <row r="137" spans="1:29" ht="15.75" thickBot="1" x14ac:dyDescent="0.3">
      <c r="A137" s="21"/>
      <c r="B137" s="22"/>
      <c r="C137" s="23"/>
      <c r="D137" s="42">
        <v>0</v>
      </c>
      <c r="E137" s="208">
        <v>0.255</v>
      </c>
      <c r="F137" s="54">
        <f t="shared" si="0"/>
        <v>0</v>
      </c>
      <c r="G137" s="54">
        <f t="shared" si="1"/>
        <v>0</v>
      </c>
      <c r="H137" s="54">
        <f t="shared" si="2"/>
        <v>0</v>
      </c>
      <c r="I137" s="54">
        <f t="shared" si="19"/>
        <v>0</v>
      </c>
      <c r="J137" s="8">
        <f t="shared" si="20"/>
        <v>0</v>
      </c>
      <c r="K137" s="8">
        <f t="shared" si="21"/>
        <v>0</v>
      </c>
      <c r="L137" s="17">
        <f t="shared" si="22"/>
        <v>0</v>
      </c>
      <c r="M137" s="46"/>
      <c r="N137" s="59">
        <v>0</v>
      </c>
      <c r="O137" s="59"/>
      <c r="P137" s="59"/>
      <c r="Q137" s="59"/>
      <c r="R137" s="59"/>
      <c r="S137" s="59"/>
      <c r="T137" s="59"/>
      <c r="U137" s="59"/>
      <c r="V137" s="59"/>
      <c r="W137" s="59"/>
      <c r="X137" s="61"/>
      <c r="Y137" s="61"/>
      <c r="Z137" s="18">
        <f t="shared" si="23"/>
        <v>0</v>
      </c>
      <c r="AA137" s="67">
        <f t="shared" si="24"/>
        <v>0</v>
      </c>
      <c r="AB137" s="67">
        <f t="shared" si="25"/>
        <v>0</v>
      </c>
      <c r="AC137" t="str">
        <f t="shared" si="26"/>
        <v/>
      </c>
    </row>
    <row r="138" spans="1:29" ht="15.75" thickBot="1" x14ac:dyDescent="0.3">
      <c r="A138" s="21"/>
      <c r="B138" s="22"/>
      <c r="C138" s="23"/>
      <c r="D138" s="42">
        <v>0</v>
      </c>
      <c r="E138" s="208">
        <v>0.255</v>
      </c>
      <c r="F138" s="54">
        <f t="shared" si="0"/>
        <v>0</v>
      </c>
      <c r="G138" s="54">
        <f t="shared" si="1"/>
        <v>0</v>
      </c>
      <c r="H138" s="54">
        <f t="shared" si="2"/>
        <v>0</v>
      </c>
      <c r="I138" s="54">
        <f t="shared" si="19"/>
        <v>0</v>
      </c>
      <c r="J138" s="8">
        <f t="shared" si="20"/>
        <v>0</v>
      </c>
      <c r="K138" s="8">
        <f t="shared" si="21"/>
        <v>0</v>
      </c>
      <c r="L138" s="17">
        <f t="shared" si="22"/>
        <v>0</v>
      </c>
      <c r="M138" s="46"/>
      <c r="N138" s="59"/>
      <c r="O138" s="59"/>
      <c r="P138" s="59"/>
      <c r="Q138" s="59"/>
      <c r="R138" s="59"/>
      <c r="S138" s="59"/>
      <c r="T138" s="59"/>
      <c r="U138" s="59"/>
      <c r="V138" s="59"/>
      <c r="W138" s="59"/>
      <c r="X138" s="61"/>
      <c r="Y138" s="61">
        <v>0</v>
      </c>
      <c r="Z138" s="18">
        <f t="shared" si="23"/>
        <v>0</v>
      </c>
      <c r="AA138" s="67">
        <f t="shared" si="24"/>
        <v>0</v>
      </c>
      <c r="AB138" s="67">
        <f t="shared" si="25"/>
        <v>0</v>
      </c>
      <c r="AC138" t="str">
        <f t="shared" si="26"/>
        <v/>
      </c>
    </row>
    <row r="139" spans="1:29" ht="15.75" thickBot="1" x14ac:dyDescent="0.3">
      <c r="A139" s="21"/>
      <c r="B139" s="22"/>
      <c r="C139" s="23"/>
      <c r="D139" s="42">
        <v>0</v>
      </c>
      <c r="E139" s="208">
        <v>0.255</v>
      </c>
      <c r="F139" s="54">
        <f t="shared" si="0"/>
        <v>0</v>
      </c>
      <c r="G139" s="54">
        <f t="shared" si="1"/>
        <v>0</v>
      </c>
      <c r="H139" s="54">
        <f t="shared" si="2"/>
        <v>0</v>
      </c>
      <c r="I139" s="54">
        <f t="shared" si="19"/>
        <v>0</v>
      </c>
      <c r="J139" s="8">
        <f t="shared" si="20"/>
        <v>0</v>
      </c>
      <c r="K139" s="8">
        <f t="shared" si="21"/>
        <v>0</v>
      </c>
      <c r="L139" s="17">
        <f t="shared" si="22"/>
        <v>0</v>
      </c>
      <c r="M139" s="46"/>
      <c r="N139" s="59"/>
      <c r="O139" s="59"/>
      <c r="P139" s="59"/>
      <c r="Q139" s="59"/>
      <c r="R139" s="59"/>
      <c r="S139" s="59"/>
      <c r="T139" s="59"/>
      <c r="U139" s="59"/>
      <c r="V139" s="59"/>
      <c r="W139" s="59"/>
      <c r="X139" s="61"/>
      <c r="Y139" s="61"/>
      <c r="Z139" s="18">
        <f t="shared" si="23"/>
        <v>0</v>
      </c>
      <c r="AA139" s="67">
        <f t="shared" si="24"/>
        <v>0</v>
      </c>
      <c r="AB139" s="67">
        <f t="shared" si="25"/>
        <v>0</v>
      </c>
      <c r="AC139" t="str">
        <f t="shared" si="26"/>
        <v/>
      </c>
    </row>
    <row r="140" spans="1:29" ht="15.75" thickBot="1" x14ac:dyDescent="0.3">
      <c r="A140" s="21"/>
      <c r="B140" s="22"/>
      <c r="C140" s="23"/>
      <c r="D140" s="42">
        <v>0</v>
      </c>
      <c r="E140" s="208">
        <v>0.255</v>
      </c>
      <c r="F140" s="54">
        <f t="shared" si="0"/>
        <v>0</v>
      </c>
      <c r="G140" s="54">
        <f t="shared" si="1"/>
        <v>0</v>
      </c>
      <c r="H140" s="54">
        <f t="shared" si="2"/>
        <v>0</v>
      </c>
      <c r="I140" s="54">
        <f t="shared" si="19"/>
        <v>0</v>
      </c>
      <c r="J140" s="8">
        <f t="shared" si="20"/>
        <v>0</v>
      </c>
      <c r="K140" s="8">
        <f t="shared" si="21"/>
        <v>0</v>
      </c>
      <c r="L140" s="17">
        <f t="shared" si="22"/>
        <v>0</v>
      </c>
      <c r="M140" s="46"/>
      <c r="N140" s="59"/>
      <c r="O140" s="59"/>
      <c r="P140" s="59"/>
      <c r="Q140" s="59"/>
      <c r="R140" s="59"/>
      <c r="S140" s="59"/>
      <c r="T140" s="59"/>
      <c r="U140" s="59"/>
      <c r="V140" s="59"/>
      <c r="W140" s="59"/>
      <c r="X140" s="61"/>
      <c r="Y140" s="61"/>
      <c r="Z140" s="18">
        <f t="shared" si="23"/>
        <v>0</v>
      </c>
      <c r="AA140" s="67">
        <f t="shared" si="24"/>
        <v>0</v>
      </c>
      <c r="AB140" s="67">
        <f t="shared" si="25"/>
        <v>0</v>
      </c>
      <c r="AC140" t="str">
        <f t="shared" si="26"/>
        <v/>
      </c>
    </row>
    <row r="141" spans="1:29" ht="15.75" thickBot="1" x14ac:dyDescent="0.3">
      <c r="A141" s="21"/>
      <c r="B141" s="22"/>
      <c r="C141" s="23"/>
      <c r="D141" s="42">
        <v>0</v>
      </c>
      <c r="E141" s="208">
        <v>0.255</v>
      </c>
      <c r="F141" s="54">
        <f t="shared" si="0"/>
        <v>0</v>
      </c>
      <c r="G141" s="54">
        <f t="shared" si="1"/>
        <v>0</v>
      </c>
      <c r="H141" s="54">
        <f t="shared" si="2"/>
        <v>0</v>
      </c>
      <c r="I141" s="54">
        <f t="shared" si="19"/>
        <v>0</v>
      </c>
      <c r="J141" s="8">
        <f t="shared" si="20"/>
        <v>0</v>
      </c>
      <c r="K141" s="8">
        <f t="shared" si="21"/>
        <v>0</v>
      </c>
      <c r="L141" s="17">
        <f t="shared" si="22"/>
        <v>0</v>
      </c>
      <c r="M141" s="46"/>
      <c r="N141" s="59"/>
      <c r="O141" s="59"/>
      <c r="P141" s="59"/>
      <c r="Q141" s="59"/>
      <c r="R141" s="59"/>
      <c r="S141" s="59"/>
      <c r="T141" s="59"/>
      <c r="U141" s="59"/>
      <c r="V141" s="59"/>
      <c r="W141" s="59"/>
      <c r="X141" s="61"/>
      <c r="Y141" s="61"/>
      <c r="Z141" s="18">
        <f t="shared" si="23"/>
        <v>0</v>
      </c>
      <c r="AA141" s="67">
        <f t="shared" si="24"/>
        <v>0</v>
      </c>
      <c r="AB141" s="67">
        <f t="shared" si="25"/>
        <v>0</v>
      </c>
      <c r="AC141" t="str">
        <f t="shared" si="26"/>
        <v/>
      </c>
    </row>
    <row r="142" spans="1:29" ht="15.75" thickBot="1" x14ac:dyDescent="0.3">
      <c r="A142" s="21"/>
      <c r="B142" s="22"/>
      <c r="C142" s="23"/>
      <c r="D142" s="42">
        <v>0</v>
      </c>
      <c r="E142" s="208">
        <v>0.255</v>
      </c>
      <c r="F142" s="54">
        <f t="shared" si="0"/>
        <v>0</v>
      </c>
      <c r="G142" s="54">
        <f t="shared" si="1"/>
        <v>0</v>
      </c>
      <c r="H142" s="54">
        <f t="shared" si="2"/>
        <v>0</v>
      </c>
      <c r="I142" s="54">
        <f t="shared" si="19"/>
        <v>0</v>
      </c>
      <c r="J142" s="8">
        <f t="shared" si="20"/>
        <v>0</v>
      </c>
      <c r="K142" s="8">
        <f t="shared" si="21"/>
        <v>0</v>
      </c>
      <c r="L142" s="17">
        <f t="shared" si="22"/>
        <v>0</v>
      </c>
      <c r="M142" s="46"/>
      <c r="N142" s="59"/>
      <c r="O142" s="59"/>
      <c r="P142" s="59"/>
      <c r="Q142" s="59"/>
      <c r="R142" s="59"/>
      <c r="S142" s="59"/>
      <c r="T142" s="59"/>
      <c r="U142" s="59"/>
      <c r="V142" s="59"/>
      <c r="W142" s="59"/>
      <c r="X142" s="61"/>
      <c r="Y142" s="61"/>
      <c r="Z142" s="18">
        <f t="shared" si="23"/>
        <v>0</v>
      </c>
      <c r="AA142" s="67">
        <f t="shared" si="24"/>
        <v>0</v>
      </c>
      <c r="AB142" s="67">
        <f t="shared" si="25"/>
        <v>0</v>
      </c>
      <c r="AC142" t="str">
        <f t="shared" si="26"/>
        <v/>
      </c>
    </row>
    <row r="143" spans="1:29" ht="15.75" thickBot="1" x14ac:dyDescent="0.3">
      <c r="A143" s="21"/>
      <c r="B143" s="22"/>
      <c r="C143" s="23"/>
      <c r="D143" s="42">
        <v>0</v>
      </c>
      <c r="E143" s="208">
        <v>0.255</v>
      </c>
      <c r="F143" s="54">
        <f t="shared" si="0"/>
        <v>0</v>
      </c>
      <c r="G143" s="54">
        <f t="shared" si="1"/>
        <v>0</v>
      </c>
      <c r="H143" s="54">
        <f t="shared" si="2"/>
        <v>0</v>
      </c>
      <c r="I143" s="54">
        <f t="shared" si="19"/>
        <v>0</v>
      </c>
      <c r="J143" s="8">
        <f t="shared" si="20"/>
        <v>0</v>
      </c>
      <c r="K143" s="8">
        <f t="shared" si="21"/>
        <v>0</v>
      </c>
      <c r="L143" s="17">
        <f t="shared" si="22"/>
        <v>0</v>
      </c>
      <c r="M143" s="46"/>
      <c r="N143" s="59"/>
      <c r="O143" s="59"/>
      <c r="P143" s="59"/>
      <c r="Q143" s="59"/>
      <c r="R143" s="59"/>
      <c r="S143" s="59"/>
      <c r="T143" s="59"/>
      <c r="U143" s="59"/>
      <c r="V143" s="59"/>
      <c r="W143" s="59"/>
      <c r="X143" s="61"/>
      <c r="Y143" s="61"/>
      <c r="Z143" s="18">
        <f t="shared" si="23"/>
        <v>0</v>
      </c>
      <c r="AA143" s="67">
        <f t="shared" si="24"/>
        <v>0</v>
      </c>
      <c r="AB143" s="67">
        <f t="shared" si="25"/>
        <v>0</v>
      </c>
      <c r="AC143" t="str">
        <f t="shared" si="26"/>
        <v/>
      </c>
    </row>
    <row r="144" spans="1:29" ht="15.75" thickBot="1" x14ac:dyDescent="0.3">
      <c r="A144" s="21"/>
      <c r="B144" s="22"/>
      <c r="C144" s="23"/>
      <c r="D144" s="42">
        <v>0</v>
      </c>
      <c r="E144" s="208">
        <v>0.255</v>
      </c>
      <c r="F144" s="54">
        <f t="shared" si="0"/>
        <v>0</v>
      </c>
      <c r="G144" s="54">
        <f t="shared" si="1"/>
        <v>0</v>
      </c>
      <c r="H144" s="54">
        <f t="shared" si="2"/>
        <v>0</v>
      </c>
      <c r="I144" s="54">
        <f t="shared" si="19"/>
        <v>0</v>
      </c>
      <c r="J144" s="8">
        <f t="shared" si="20"/>
        <v>0</v>
      </c>
      <c r="K144" s="8">
        <f t="shared" si="21"/>
        <v>0</v>
      </c>
      <c r="L144" s="17">
        <f t="shared" si="22"/>
        <v>0</v>
      </c>
      <c r="M144" s="46"/>
      <c r="N144" s="59"/>
      <c r="O144" s="59"/>
      <c r="P144" s="59"/>
      <c r="Q144" s="59"/>
      <c r="R144" s="59"/>
      <c r="S144" s="59"/>
      <c r="T144" s="59"/>
      <c r="U144" s="59"/>
      <c r="V144" s="59"/>
      <c r="W144" s="59"/>
      <c r="X144" s="61"/>
      <c r="Y144" s="61"/>
      <c r="Z144" s="18">
        <f t="shared" si="23"/>
        <v>0</v>
      </c>
      <c r="AA144" s="67">
        <f t="shared" si="24"/>
        <v>0</v>
      </c>
      <c r="AB144" s="67">
        <f t="shared" si="25"/>
        <v>0</v>
      </c>
      <c r="AC144" t="str">
        <f t="shared" si="26"/>
        <v/>
      </c>
    </row>
    <row r="145" spans="1:29" ht="15.75" thickBot="1" x14ac:dyDescent="0.3">
      <c r="A145" s="21"/>
      <c r="B145" s="22"/>
      <c r="C145" s="23"/>
      <c r="D145" s="42">
        <v>0</v>
      </c>
      <c r="E145" s="208">
        <v>0.255</v>
      </c>
      <c r="F145" s="54">
        <f t="shared" si="0"/>
        <v>0</v>
      </c>
      <c r="G145" s="54">
        <f t="shared" si="1"/>
        <v>0</v>
      </c>
      <c r="H145" s="54">
        <f t="shared" si="2"/>
        <v>0</v>
      </c>
      <c r="I145" s="54">
        <f t="shared" si="19"/>
        <v>0</v>
      </c>
      <c r="J145" s="8">
        <f t="shared" si="20"/>
        <v>0</v>
      </c>
      <c r="K145" s="8">
        <f t="shared" si="21"/>
        <v>0</v>
      </c>
      <c r="L145" s="17">
        <f t="shared" si="22"/>
        <v>0</v>
      </c>
      <c r="M145" s="46"/>
      <c r="N145" s="59"/>
      <c r="O145" s="59"/>
      <c r="P145" s="59"/>
      <c r="Q145" s="59"/>
      <c r="R145" s="59"/>
      <c r="S145" s="59"/>
      <c r="T145" s="59"/>
      <c r="U145" s="59"/>
      <c r="V145" s="59"/>
      <c r="W145" s="59"/>
      <c r="X145" s="61"/>
      <c r="Y145" s="61"/>
      <c r="Z145" s="18">
        <f t="shared" si="23"/>
        <v>0</v>
      </c>
      <c r="AA145" s="67">
        <f t="shared" si="24"/>
        <v>0</v>
      </c>
      <c r="AB145" s="67">
        <f t="shared" si="25"/>
        <v>0</v>
      </c>
      <c r="AC145" t="str">
        <f t="shared" si="26"/>
        <v/>
      </c>
    </row>
    <row r="146" spans="1:29" ht="15.75" thickBot="1" x14ac:dyDescent="0.3">
      <c r="A146" s="21"/>
      <c r="B146" s="22"/>
      <c r="C146" s="23"/>
      <c r="D146" s="42">
        <v>0</v>
      </c>
      <c r="E146" s="208">
        <v>0.255</v>
      </c>
      <c r="F146" s="54">
        <f t="shared" si="0"/>
        <v>0</v>
      </c>
      <c r="G146" s="54">
        <f t="shared" si="1"/>
        <v>0</v>
      </c>
      <c r="H146" s="54">
        <f t="shared" si="2"/>
        <v>0</v>
      </c>
      <c r="I146" s="54">
        <f t="shared" si="19"/>
        <v>0</v>
      </c>
      <c r="J146" s="8">
        <f t="shared" si="20"/>
        <v>0</v>
      </c>
      <c r="K146" s="8">
        <f t="shared" si="21"/>
        <v>0</v>
      </c>
      <c r="L146" s="17">
        <f t="shared" si="22"/>
        <v>0</v>
      </c>
      <c r="M146" s="46"/>
      <c r="N146" s="59"/>
      <c r="O146" s="59"/>
      <c r="P146" s="59"/>
      <c r="Q146" s="59"/>
      <c r="R146" s="59"/>
      <c r="S146" s="59"/>
      <c r="T146" s="59"/>
      <c r="U146" s="59"/>
      <c r="V146" s="59"/>
      <c r="W146" s="59"/>
      <c r="X146" s="61"/>
      <c r="Y146" s="61"/>
      <c r="Z146" s="18">
        <f t="shared" si="23"/>
        <v>0</v>
      </c>
      <c r="AA146" s="67">
        <f t="shared" si="24"/>
        <v>0</v>
      </c>
      <c r="AB146" s="67">
        <f t="shared" si="25"/>
        <v>0</v>
      </c>
      <c r="AC146" t="str">
        <f t="shared" si="26"/>
        <v/>
      </c>
    </row>
    <row r="147" spans="1:29" ht="15.75" thickBot="1" x14ac:dyDescent="0.3">
      <c r="A147" s="21"/>
      <c r="B147" s="22"/>
      <c r="C147" s="23"/>
      <c r="D147" s="42">
        <v>0</v>
      </c>
      <c r="E147" s="208">
        <v>0.255</v>
      </c>
      <c r="F147" s="54">
        <f t="shared" si="0"/>
        <v>0</v>
      </c>
      <c r="G147" s="54">
        <f t="shared" si="1"/>
        <v>0</v>
      </c>
      <c r="H147" s="54">
        <f t="shared" si="2"/>
        <v>0</v>
      </c>
      <c r="I147" s="54">
        <f t="shared" si="19"/>
        <v>0</v>
      </c>
      <c r="J147" s="8">
        <f t="shared" si="20"/>
        <v>0</v>
      </c>
      <c r="K147" s="8">
        <f t="shared" si="21"/>
        <v>0</v>
      </c>
      <c r="L147" s="17">
        <f t="shared" si="22"/>
        <v>0</v>
      </c>
      <c r="M147" s="46"/>
      <c r="N147" s="59"/>
      <c r="O147" s="59">
        <v>0</v>
      </c>
      <c r="P147" s="59"/>
      <c r="Q147" s="59"/>
      <c r="R147" s="59"/>
      <c r="S147" s="59"/>
      <c r="T147" s="59"/>
      <c r="U147" s="59"/>
      <c r="V147" s="59"/>
      <c r="W147" s="59"/>
      <c r="X147" s="61"/>
      <c r="Y147" s="61"/>
      <c r="Z147" s="18">
        <f t="shared" si="23"/>
        <v>0</v>
      </c>
      <c r="AA147" s="67">
        <f t="shared" si="24"/>
        <v>0</v>
      </c>
      <c r="AB147" s="67">
        <f t="shared" si="25"/>
        <v>0</v>
      </c>
      <c r="AC147" t="str">
        <f t="shared" si="26"/>
        <v/>
      </c>
    </row>
    <row r="148" spans="1:29" ht="15.75" thickBot="1" x14ac:dyDescent="0.3">
      <c r="A148" s="21"/>
      <c r="B148" s="22"/>
      <c r="C148" s="23"/>
      <c r="D148" s="42">
        <v>0</v>
      </c>
      <c r="E148" s="208">
        <v>0.255</v>
      </c>
      <c r="F148" s="54">
        <f t="shared" si="0"/>
        <v>0</v>
      </c>
      <c r="G148" s="54">
        <f t="shared" si="1"/>
        <v>0</v>
      </c>
      <c r="H148" s="54">
        <f t="shared" si="2"/>
        <v>0</v>
      </c>
      <c r="I148" s="54">
        <f t="shared" si="19"/>
        <v>0</v>
      </c>
      <c r="J148" s="8">
        <f t="shared" si="20"/>
        <v>0</v>
      </c>
      <c r="K148" s="8">
        <f t="shared" si="21"/>
        <v>0</v>
      </c>
      <c r="L148" s="17">
        <f t="shared" si="22"/>
        <v>0</v>
      </c>
      <c r="M148" s="46"/>
      <c r="N148" s="59"/>
      <c r="O148" s="59"/>
      <c r="P148" s="59"/>
      <c r="Q148" s="59"/>
      <c r="R148" s="59"/>
      <c r="S148" s="59"/>
      <c r="T148" s="59"/>
      <c r="U148" s="59"/>
      <c r="V148" s="59"/>
      <c r="W148" s="59"/>
      <c r="X148" s="61"/>
      <c r="Y148" s="61"/>
      <c r="Z148" s="18">
        <f t="shared" si="23"/>
        <v>0</v>
      </c>
      <c r="AA148" s="67">
        <f t="shared" si="24"/>
        <v>0</v>
      </c>
      <c r="AB148" s="67">
        <f t="shared" si="25"/>
        <v>0</v>
      </c>
      <c r="AC148" t="str">
        <f t="shared" si="26"/>
        <v/>
      </c>
    </row>
    <row r="149" spans="1:29" ht="15.75" thickBot="1" x14ac:dyDescent="0.3">
      <c r="A149" s="21"/>
      <c r="B149" s="22"/>
      <c r="C149" s="23"/>
      <c r="D149" s="42">
        <v>0</v>
      </c>
      <c r="E149" s="208">
        <v>0.255</v>
      </c>
      <c r="F149" s="54">
        <f t="shared" si="0"/>
        <v>0</v>
      </c>
      <c r="G149" s="54">
        <f t="shared" si="1"/>
        <v>0</v>
      </c>
      <c r="H149" s="54">
        <f t="shared" si="2"/>
        <v>0</v>
      </c>
      <c r="I149" s="54">
        <f>IF(AND($D149&gt;0,$E149=$I$4),($D149-($D149/(100%+$I$4)/100%)),0)</f>
        <v>0</v>
      </c>
      <c r="J149" s="8">
        <f>IF(AND($D149&gt;0,$E149=$J$4),($D149-($D149/(100%+$J$4)/100%)),0)</f>
        <v>0</v>
      </c>
      <c r="K149" s="8">
        <f>IF(AND($D149&gt;0,$E149=$K$4),($D149-($D149/(100%+$K$4)/100%)),0)</f>
        <v>0</v>
      </c>
      <c r="L149" s="17">
        <f t="shared" si="22"/>
        <v>0</v>
      </c>
      <c r="M149" s="46"/>
      <c r="N149" s="59"/>
      <c r="O149" s="59"/>
      <c r="P149" s="59"/>
      <c r="Q149" s="59"/>
      <c r="R149" s="59"/>
      <c r="S149" s="59"/>
      <c r="T149" s="59"/>
      <c r="U149" s="59"/>
      <c r="V149" s="59"/>
      <c r="W149" s="59"/>
      <c r="X149" s="61"/>
      <c r="Y149" s="61"/>
      <c r="Z149" s="18">
        <f>D149-SUM(F149:K149)</f>
        <v>0</v>
      </c>
      <c r="AA149" s="67">
        <f t="shared" si="24"/>
        <v>0</v>
      </c>
      <c r="AB149" s="67">
        <f t="shared" si="25"/>
        <v>0</v>
      </c>
      <c r="AC149" t="str">
        <f t="shared" si="26"/>
        <v/>
      </c>
    </row>
    <row r="150" spans="1:29" x14ac:dyDescent="0.25">
      <c r="A150" s="12">
        <f>MAX(Tulot!A5:A149,Menot!A5:A149)</f>
        <v>1</v>
      </c>
      <c r="B150" s="3"/>
      <c r="C150" s="4"/>
      <c r="D150" s="26">
        <f t="shared" ref="D150:Y150" si="27">SUM(D5:D149)</f>
        <v>0</v>
      </c>
      <c r="E150" s="26"/>
      <c r="F150" s="160">
        <f t="shared" si="27"/>
        <v>0</v>
      </c>
      <c r="G150" s="160">
        <f t="shared" si="27"/>
        <v>0</v>
      </c>
      <c r="H150" s="160">
        <f t="shared" si="27"/>
        <v>0</v>
      </c>
      <c r="I150" s="160">
        <f t="shared" si="27"/>
        <v>0</v>
      </c>
      <c r="J150" s="26">
        <f t="shared" si="27"/>
        <v>0</v>
      </c>
      <c r="K150" s="26">
        <f t="shared" si="27"/>
        <v>0</v>
      </c>
      <c r="L150" s="26"/>
      <c r="M150" s="26"/>
      <c r="N150" s="26">
        <f t="shared" si="27"/>
        <v>0</v>
      </c>
      <c r="O150" s="26">
        <f t="shared" si="27"/>
        <v>0</v>
      </c>
      <c r="P150" s="26">
        <f t="shared" si="27"/>
        <v>0</v>
      </c>
      <c r="Q150" s="26">
        <f t="shared" si="27"/>
        <v>0</v>
      </c>
      <c r="R150" s="26">
        <f t="shared" si="27"/>
        <v>0</v>
      </c>
      <c r="S150" s="26">
        <f t="shared" si="27"/>
        <v>0</v>
      </c>
      <c r="T150" s="26">
        <f t="shared" si="27"/>
        <v>0</v>
      </c>
      <c r="U150" s="26">
        <f t="shared" si="27"/>
        <v>0</v>
      </c>
      <c r="V150" s="26">
        <f t="shared" si="27"/>
        <v>0</v>
      </c>
      <c r="W150" s="26">
        <f t="shared" si="27"/>
        <v>0</v>
      </c>
      <c r="X150" s="26">
        <f t="shared" si="27"/>
        <v>0</v>
      </c>
      <c r="Y150" s="26">
        <f t="shared" si="27"/>
        <v>0</v>
      </c>
    </row>
    <row r="151" spans="1:29" x14ac:dyDescent="0.25">
      <c r="A151" s="48">
        <f>MAX(A5:A149)</f>
        <v>1</v>
      </c>
      <c r="C151" t="s">
        <v>16</v>
      </c>
      <c r="D151" s="27">
        <f>D150</f>
        <v>0</v>
      </c>
      <c r="E151" s="200">
        <f>D151-F151</f>
        <v>0</v>
      </c>
      <c r="F151" s="200">
        <f>SUM(N150:Y150)+SUM(F150:L150)</f>
        <v>0</v>
      </c>
    </row>
    <row r="152" spans="1:29" x14ac:dyDescent="0.25">
      <c r="A152" s="48" t="str">
        <f>IF(AND(A151=0,Tulot!D2="x"),Ohjeet!C36,"1001")</f>
        <v>1001</v>
      </c>
      <c r="D152" s="213" t="str">
        <f>IF(AND(E151&lt;1,E151&gt;-1),"Summat täsmää, kirjaukset ok","Kirjauksessa eroa, tarkasta kirjaukset")</f>
        <v>Summat täsmää, kirjaukset ok</v>
      </c>
      <c r="E152" s="213"/>
      <c r="F152" s="213"/>
    </row>
  </sheetData>
  <sheetProtection algorithmName="SHA-512" hashValue="dm9ip3E7+2VtyCJdrXQX9cqjdOsidHR9jTU3nhFro76O11LkMWMJZ3G94Oq7QXM8nkcJn2Ku7q5cMQMGRyZ91A==" saltValue="ZpPt9szHYHPzAROllmLEjw==" spinCount="100000" sheet="1" objects="1" scenarios="1" formatCells="0" formatColumns="0" formatRows="0"/>
  <mergeCells count="5">
    <mergeCell ref="X3:Y3"/>
    <mergeCell ref="D152:F152"/>
    <mergeCell ref="F3:K3"/>
    <mergeCell ref="N1:W1"/>
    <mergeCell ref="B2:C2"/>
  </mergeCells>
  <conditionalFormatting sqref="D152:F152">
    <cfRule type="containsText" dxfId="1" priority="1" operator="containsText" text="Kirjauksessa eroa, tarkasta kirjaukset">
      <formula>NOT(ISERROR(SEARCH("Kirjauksessa eroa, tarkasta kirjaukset",D152)))</formula>
    </cfRule>
  </conditionalFormatting>
  <conditionalFormatting sqref="L5:M149">
    <cfRule type="cellIs" dxfId="0" priority="2" operator="lessThan">
      <formula>-1</formula>
    </cfRule>
  </conditionalFormatting>
  <dataValidations count="1">
    <dataValidation type="date" errorStyle="warning" allowBlank="1" showErrorMessage="1" errorTitle="Päivämäärävirhe" error="Päivämäärä ei tilikaudella. Korjaa alv-laskennan takia kuntoon!" sqref="B5:B149" xr:uid="{00000000-0002-0000-0200-000000000000}">
      <formula1>$F$1</formula1>
      <formula2>$H$1</formula2>
    </dataValidation>
  </dataValidations>
  <hyperlinks>
    <hyperlink ref="X3:Y3" location="Koodiselitteet!A1" display="Koodiselitteet" xr:uid="{00000000-0004-0000-0200-000000000000}"/>
  </hyperlinks>
  <pageMargins left="0.7" right="0.7" top="0.75" bottom="0.75" header="0.3" footer="0.3"/>
  <pageSetup paperSize="8" scale="38" orientation="landscape" r:id="rId1"/>
  <rowBreaks count="1" manualBreakCount="1">
    <brk id="71" max="24" man="1"/>
  </rowBreaks>
  <colBreaks count="1" manualBreakCount="1">
    <brk id="25"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Tilinumerot!$D$3:$D$30</xm:f>
          </x14:formula1>
          <xm:sqref>M5:M149</xm:sqref>
        </x14:dataValidation>
        <x14:dataValidation type="list" errorStyle="warning" allowBlank="1" showInputMessage="1" showErrorMessage="1" errorTitle="Virheellinen alv%" error="Virhe alv %. Kirjoita alv luku oikein tai käytä pudotusvalikkoa." xr:uid="{18A42224-38A9-4ECD-A380-0C2D7372AC20}">
          <x14:formula1>
            <xm:f>Ohjeet!$B$39:$B$46</xm:f>
          </x14:formula1>
          <xm:sqref>E5:E149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1"/>
  <sheetViews>
    <sheetView topLeftCell="A18" zoomScale="75" zoomScaleNormal="75" workbookViewId="0">
      <selection activeCell="B7" sqref="B7"/>
    </sheetView>
  </sheetViews>
  <sheetFormatPr defaultRowHeight="15" x14ac:dyDescent="0.25"/>
  <cols>
    <col min="2" max="2" width="22" customWidth="1"/>
    <col min="3" max="3" width="20.140625" customWidth="1"/>
    <col min="4" max="4" width="16.85546875" customWidth="1"/>
    <col min="5" max="5" width="16.42578125" customWidth="1"/>
    <col min="6" max="6" width="19.7109375" customWidth="1"/>
    <col min="7" max="7" width="14.5703125" customWidth="1"/>
    <col min="8" max="8" width="17.140625" customWidth="1"/>
    <col min="9" max="9" width="26.42578125" customWidth="1"/>
    <col min="11" max="11" width="17.85546875" customWidth="1"/>
    <col min="13" max="13" width="18.42578125" customWidth="1"/>
  </cols>
  <sheetData>
    <row r="1" spans="1:9" ht="15.75" x14ac:dyDescent="0.25">
      <c r="A1" s="37" t="s">
        <v>170</v>
      </c>
    </row>
    <row r="3" spans="1:9" ht="16.5" thickBot="1" x14ac:dyDescent="0.3">
      <c r="A3" s="37" t="s">
        <v>72</v>
      </c>
    </row>
    <row r="4" spans="1:9" x14ac:dyDescent="0.25">
      <c r="C4" s="226" t="s">
        <v>48</v>
      </c>
      <c r="D4" s="226" t="s">
        <v>49</v>
      </c>
      <c r="E4" s="226" t="s">
        <v>168</v>
      </c>
      <c r="F4" s="226" t="s">
        <v>50</v>
      </c>
      <c r="G4" s="226" t="s">
        <v>51</v>
      </c>
      <c r="H4" s="226" t="s">
        <v>52</v>
      </c>
      <c r="I4" s="226" t="s">
        <v>53</v>
      </c>
    </row>
    <row r="5" spans="1:9" ht="15.75" thickBot="1" x14ac:dyDescent="0.3">
      <c r="C5" s="227" t="s">
        <v>48</v>
      </c>
      <c r="D5" s="227"/>
      <c r="E5" s="227"/>
      <c r="F5" s="227"/>
      <c r="G5" s="227"/>
      <c r="H5" s="227"/>
      <c r="I5" s="227" t="s">
        <v>48</v>
      </c>
    </row>
    <row r="6" spans="1:9" ht="15.75" thickBot="1" x14ac:dyDescent="0.3">
      <c r="C6" s="79" t="s">
        <v>82</v>
      </c>
      <c r="D6" s="117">
        <f>Menot!X150</f>
        <v>0</v>
      </c>
      <c r="E6" s="57"/>
      <c r="F6" s="57"/>
      <c r="G6" s="57"/>
      <c r="H6" s="57"/>
      <c r="I6" s="57"/>
    </row>
    <row r="7" spans="1:9" x14ac:dyDescent="0.25">
      <c r="B7" s="24" t="s">
        <v>61</v>
      </c>
      <c r="C7" s="40">
        <v>0</v>
      </c>
      <c r="D7" s="42">
        <v>0</v>
      </c>
      <c r="E7" s="42">
        <v>0</v>
      </c>
      <c r="F7" s="167">
        <f>C7+D7-E7</f>
        <v>0</v>
      </c>
      <c r="G7" s="168">
        <v>0.01</v>
      </c>
      <c r="H7" s="41">
        <f>G7*F7</f>
        <v>0</v>
      </c>
      <c r="I7" s="27">
        <f t="shared" ref="I7:I13" si="0">F7-H7</f>
        <v>0</v>
      </c>
    </row>
    <row r="8" spans="1:9" x14ac:dyDescent="0.25">
      <c r="B8" s="24" t="s">
        <v>62</v>
      </c>
      <c r="C8" s="40">
        <v>0</v>
      </c>
      <c r="D8" s="42">
        <v>0</v>
      </c>
      <c r="E8" s="42">
        <v>0</v>
      </c>
      <c r="F8" s="54">
        <f t="shared" ref="F8:F13" si="1">C8+D8-E8</f>
        <v>0</v>
      </c>
      <c r="G8" s="53">
        <v>0.01</v>
      </c>
      <c r="H8" s="41">
        <f t="shared" ref="H8:H13" si="2">G8*F8</f>
        <v>0</v>
      </c>
      <c r="I8" s="27">
        <f t="shared" si="0"/>
        <v>0</v>
      </c>
    </row>
    <row r="9" spans="1:9" x14ac:dyDescent="0.25">
      <c r="B9" s="24" t="s">
        <v>54</v>
      </c>
      <c r="C9" s="40"/>
      <c r="D9" s="42">
        <v>0</v>
      </c>
      <c r="E9" s="42">
        <v>0</v>
      </c>
      <c r="F9" s="54">
        <f t="shared" si="1"/>
        <v>0</v>
      </c>
      <c r="G9" s="53">
        <v>0.01</v>
      </c>
      <c r="H9" s="41">
        <f t="shared" si="2"/>
        <v>0</v>
      </c>
      <c r="I9" s="27">
        <f t="shared" si="0"/>
        <v>0</v>
      </c>
    </row>
    <row r="10" spans="1:9" x14ac:dyDescent="0.25">
      <c r="B10" s="24" t="s">
        <v>55</v>
      </c>
      <c r="C10" s="40"/>
      <c r="D10" s="42">
        <v>0</v>
      </c>
      <c r="E10" s="42">
        <v>0</v>
      </c>
      <c r="F10" s="54">
        <f t="shared" si="1"/>
        <v>0</v>
      </c>
      <c r="G10" s="53">
        <v>0.01</v>
      </c>
      <c r="H10" s="41">
        <f t="shared" si="2"/>
        <v>0</v>
      </c>
      <c r="I10" s="27">
        <f t="shared" si="0"/>
        <v>0</v>
      </c>
    </row>
    <row r="11" spans="1:9" x14ac:dyDescent="0.25">
      <c r="B11" s="24" t="s">
        <v>56</v>
      </c>
      <c r="C11" s="40"/>
      <c r="D11" s="42">
        <v>0</v>
      </c>
      <c r="E11" s="42">
        <v>0</v>
      </c>
      <c r="F11" s="54">
        <f t="shared" si="1"/>
        <v>0</v>
      </c>
      <c r="G11" s="53">
        <v>0.01</v>
      </c>
      <c r="H11" s="41">
        <f t="shared" si="2"/>
        <v>0</v>
      </c>
      <c r="I11" s="27">
        <f t="shared" si="0"/>
        <v>0</v>
      </c>
    </row>
    <row r="12" spans="1:9" x14ac:dyDescent="0.25">
      <c r="B12" s="24" t="s">
        <v>57</v>
      </c>
      <c r="C12" s="40"/>
      <c r="D12" s="42">
        <v>0</v>
      </c>
      <c r="E12" s="42">
        <v>0</v>
      </c>
      <c r="F12" s="54">
        <f t="shared" si="1"/>
        <v>0</v>
      </c>
      <c r="G12" s="53">
        <v>0.01</v>
      </c>
      <c r="H12" s="41">
        <f t="shared" si="2"/>
        <v>0</v>
      </c>
      <c r="I12" s="27">
        <f t="shared" si="0"/>
        <v>0</v>
      </c>
    </row>
    <row r="13" spans="1:9" x14ac:dyDescent="0.25">
      <c r="B13" s="24" t="s">
        <v>167</v>
      </c>
      <c r="C13" s="40"/>
      <c r="D13" s="42">
        <v>0</v>
      </c>
      <c r="E13" s="42">
        <v>0</v>
      </c>
      <c r="F13" s="54">
        <f t="shared" si="1"/>
        <v>0</v>
      </c>
      <c r="G13" s="53">
        <v>0.01</v>
      </c>
      <c r="H13" s="41">
        <f t="shared" si="2"/>
        <v>0</v>
      </c>
      <c r="I13" s="27">
        <f t="shared" si="0"/>
        <v>0</v>
      </c>
    </row>
    <row r="14" spans="1:9" x14ac:dyDescent="0.25">
      <c r="H14" s="80">
        <f>SUM(H7:H13)</f>
        <v>0</v>
      </c>
      <c r="I14" s="36">
        <f>SUM(I7:I13)</f>
        <v>0</v>
      </c>
    </row>
    <row r="16" spans="1:9" ht="15.75" x14ac:dyDescent="0.25">
      <c r="A16" s="37" t="s">
        <v>73</v>
      </c>
    </row>
    <row r="17" spans="1:9" ht="15.75" thickBot="1" x14ac:dyDescent="0.3">
      <c r="G17" s="102"/>
      <c r="H17" s="103"/>
    </row>
    <row r="18" spans="1:9" x14ac:dyDescent="0.25">
      <c r="C18" s="226" t="s">
        <v>48</v>
      </c>
      <c r="D18" s="226" t="s">
        <v>83</v>
      </c>
      <c r="E18" s="226" t="s">
        <v>168</v>
      </c>
      <c r="F18" s="226" t="s">
        <v>58</v>
      </c>
      <c r="G18" s="229" t="s">
        <v>51</v>
      </c>
      <c r="H18" s="229" t="s">
        <v>52</v>
      </c>
      <c r="I18" s="226" t="s">
        <v>53</v>
      </c>
    </row>
    <row r="19" spans="1:9" ht="15.75" thickBot="1" x14ac:dyDescent="0.3">
      <c r="C19" s="227" t="s">
        <v>48</v>
      </c>
      <c r="D19" s="227"/>
      <c r="E19" s="227"/>
      <c r="F19" s="227"/>
      <c r="G19" s="227"/>
      <c r="H19" s="227"/>
      <c r="I19" s="227" t="s">
        <v>48</v>
      </c>
    </row>
    <row r="20" spans="1:9" x14ac:dyDescent="0.25">
      <c r="B20" s="24" t="s">
        <v>59</v>
      </c>
      <c r="C20" s="42">
        <v>0</v>
      </c>
      <c r="D20" s="118">
        <f>Menot!W150</f>
        <v>0</v>
      </c>
      <c r="E20" s="42">
        <v>0</v>
      </c>
      <c r="F20" s="54">
        <f>C20+D20-E20</f>
        <v>0</v>
      </c>
      <c r="G20" s="53">
        <v>0.01</v>
      </c>
      <c r="H20" s="52">
        <f>G20*F20</f>
        <v>0</v>
      </c>
      <c r="I20" s="27">
        <f t="shared" ref="I20:I26" si="3">F20-H20</f>
        <v>0</v>
      </c>
    </row>
    <row r="21" spans="1:9" x14ac:dyDescent="0.25">
      <c r="B21" s="24"/>
      <c r="C21" s="40">
        <v>0</v>
      </c>
      <c r="D21" s="40">
        <v>0</v>
      </c>
      <c r="E21" s="42">
        <v>0</v>
      </c>
      <c r="F21" s="54">
        <f t="shared" ref="F21:F26" si="4">C21+D21-E21</f>
        <v>0</v>
      </c>
      <c r="G21" s="53">
        <v>0.01</v>
      </c>
      <c r="H21" s="41">
        <f t="shared" ref="H21:H26" si="5">G21*F21</f>
        <v>0</v>
      </c>
      <c r="I21" s="27">
        <f t="shared" si="3"/>
        <v>0</v>
      </c>
    </row>
    <row r="22" spans="1:9" x14ac:dyDescent="0.25">
      <c r="B22" s="24"/>
      <c r="C22" s="40">
        <v>0</v>
      </c>
      <c r="D22" s="40">
        <v>0</v>
      </c>
      <c r="E22" s="42"/>
      <c r="F22" s="54">
        <f t="shared" si="4"/>
        <v>0</v>
      </c>
      <c r="G22" s="53">
        <v>0.01</v>
      </c>
      <c r="H22" s="41">
        <f t="shared" si="5"/>
        <v>0</v>
      </c>
      <c r="I22" s="27">
        <f t="shared" si="3"/>
        <v>0</v>
      </c>
    </row>
    <row r="23" spans="1:9" x14ac:dyDescent="0.25">
      <c r="B23" s="24"/>
      <c r="C23" s="40">
        <v>0</v>
      </c>
      <c r="D23" s="40"/>
      <c r="E23" s="42"/>
      <c r="F23" s="54">
        <f t="shared" si="4"/>
        <v>0</v>
      </c>
      <c r="G23" s="53">
        <v>0.01</v>
      </c>
      <c r="H23" s="41">
        <f t="shared" si="5"/>
        <v>0</v>
      </c>
      <c r="I23" s="27">
        <f t="shared" si="3"/>
        <v>0</v>
      </c>
    </row>
    <row r="24" spans="1:9" x14ac:dyDescent="0.25">
      <c r="B24" s="24"/>
      <c r="C24" s="40"/>
      <c r="D24" s="40"/>
      <c r="E24" s="42"/>
      <c r="F24" s="54">
        <f t="shared" si="4"/>
        <v>0</v>
      </c>
      <c r="G24" s="53">
        <v>0.01</v>
      </c>
      <c r="H24" s="41">
        <f t="shared" si="5"/>
        <v>0</v>
      </c>
      <c r="I24" s="27">
        <f t="shared" si="3"/>
        <v>0</v>
      </c>
    </row>
    <row r="25" spans="1:9" x14ac:dyDescent="0.25">
      <c r="B25" s="24"/>
      <c r="C25" s="40"/>
      <c r="D25" s="40"/>
      <c r="E25" s="42"/>
      <c r="F25" s="54">
        <f t="shared" si="4"/>
        <v>0</v>
      </c>
      <c r="G25" s="53">
        <v>0.01</v>
      </c>
      <c r="H25" s="41">
        <f t="shared" si="5"/>
        <v>0</v>
      </c>
      <c r="I25" s="27">
        <f t="shared" si="3"/>
        <v>0</v>
      </c>
    </row>
    <row r="26" spans="1:9" x14ac:dyDescent="0.25">
      <c r="B26" s="24"/>
      <c r="C26" s="40"/>
      <c r="D26" s="40"/>
      <c r="E26" s="42"/>
      <c r="F26" s="54">
        <f t="shared" si="4"/>
        <v>0</v>
      </c>
      <c r="G26" s="53">
        <v>0.01</v>
      </c>
      <c r="H26" s="41">
        <f t="shared" si="5"/>
        <v>0</v>
      </c>
      <c r="I26" s="27">
        <f t="shared" si="3"/>
        <v>0</v>
      </c>
    </row>
    <row r="27" spans="1:9" x14ac:dyDescent="0.25">
      <c r="H27" s="36">
        <f>SUM(H20:H26)</f>
        <v>0</v>
      </c>
      <c r="I27" s="36">
        <f>SUM(I20:I26)</f>
        <v>0</v>
      </c>
    </row>
    <row r="28" spans="1:9" ht="15.75" x14ac:dyDescent="0.25">
      <c r="A28" s="37" t="s">
        <v>192</v>
      </c>
    </row>
    <row r="29" spans="1:9" ht="15.75" thickBot="1" x14ac:dyDescent="0.3">
      <c r="G29" s="102"/>
      <c r="H29" s="103"/>
    </row>
    <row r="30" spans="1:9" x14ac:dyDescent="0.25">
      <c r="C30" s="226" t="s">
        <v>48</v>
      </c>
      <c r="D30" s="226" t="s">
        <v>83</v>
      </c>
      <c r="E30" s="230" t="s">
        <v>168</v>
      </c>
      <c r="F30" s="226" t="s">
        <v>58</v>
      </c>
      <c r="G30" s="229" t="s">
        <v>51</v>
      </c>
      <c r="H30" s="229" t="s">
        <v>52</v>
      </c>
      <c r="I30" s="226" t="s">
        <v>53</v>
      </c>
    </row>
    <row r="31" spans="1:9" ht="15.75" thickBot="1" x14ac:dyDescent="0.3">
      <c r="C31" s="227" t="s">
        <v>48</v>
      </c>
      <c r="D31" s="227"/>
      <c r="E31" s="231"/>
      <c r="F31" s="227"/>
      <c r="G31" s="227"/>
      <c r="H31" s="227"/>
      <c r="I31" s="227" t="s">
        <v>48</v>
      </c>
    </row>
    <row r="32" spans="1:9" x14ac:dyDescent="0.25">
      <c r="B32" s="24" t="s">
        <v>192</v>
      </c>
      <c r="C32" s="42">
        <v>0</v>
      </c>
      <c r="D32" s="118">
        <f>Menot!Y150</f>
        <v>0</v>
      </c>
      <c r="E32" s="139"/>
      <c r="F32" s="54">
        <f>C32+D32-E32</f>
        <v>0</v>
      </c>
      <c r="G32" s="53">
        <v>0.01</v>
      </c>
      <c r="H32" s="52">
        <f>G32*F32</f>
        <v>0</v>
      </c>
      <c r="I32" s="27">
        <f t="shared" ref="I32:I38" si="6">F32-H32</f>
        <v>0</v>
      </c>
    </row>
    <row r="33" spans="1:9" x14ac:dyDescent="0.25">
      <c r="B33" s="24"/>
      <c r="C33" s="40">
        <v>0</v>
      </c>
      <c r="D33" s="40">
        <v>0</v>
      </c>
      <c r="E33" s="139"/>
      <c r="F33" s="54">
        <f t="shared" ref="F33:F38" si="7">C33+D33-E33</f>
        <v>0</v>
      </c>
      <c r="G33" s="53">
        <v>0.01</v>
      </c>
      <c r="H33" s="41">
        <f t="shared" ref="H33:H38" si="8">G33*F33</f>
        <v>0</v>
      </c>
      <c r="I33" s="27">
        <f t="shared" si="6"/>
        <v>0</v>
      </c>
    </row>
    <row r="34" spans="1:9" ht="15" customHeight="1" x14ac:dyDescent="0.25">
      <c r="B34" s="24"/>
      <c r="C34" s="40">
        <v>0</v>
      </c>
      <c r="D34" s="40"/>
      <c r="E34" s="139"/>
      <c r="F34" s="54">
        <f t="shared" si="7"/>
        <v>0</v>
      </c>
      <c r="G34" s="53">
        <v>0.01</v>
      </c>
      <c r="H34" s="41">
        <f t="shared" si="8"/>
        <v>0</v>
      </c>
      <c r="I34" s="27">
        <f t="shared" si="6"/>
        <v>0</v>
      </c>
    </row>
    <row r="35" spans="1:9" ht="15.75" customHeight="1" x14ac:dyDescent="0.25">
      <c r="B35" s="24"/>
      <c r="C35" s="40">
        <v>0</v>
      </c>
      <c r="D35" s="40"/>
      <c r="E35" s="139"/>
      <c r="F35" s="54">
        <f t="shared" si="7"/>
        <v>0</v>
      </c>
      <c r="G35" s="53">
        <v>0.01</v>
      </c>
      <c r="H35" s="41">
        <f t="shared" si="8"/>
        <v>0</v>
      </c>
      <c r="I35" s="27">
        <f t="shared" si="6"/>
        <v>0</v>
      </c>
    </row>
    <row r="36" spans="1:9" x14ac:dyDescent="0.25">
      <c r="B36" s="24"/>
      <c r="C36" s="40"/>
      <c r="D36" s="40"/>
      <c r="E36" s="139"/>
      <c r="F36" s="54">
        <f t="shared" si="7"/>
        <v>0</v>
      </c>
      <c r="G36" s="53">
        <v>0.01</v>
      </c>
      <c r="H36" s="41">
        <f t="shared" si="8"/>
        <v>0</v>
      </c>
      <c r="I36" s="27">
        <f t="shared" si="6"/>
        <v>0</v>
      </c>
    </row>
    <row r="37" spans="1:9" x14ac:dyDescent="0.25">
      <c r="B37" s="24"/>
      <c r="C37" s="40"/>
      <c r="D37" s="40"/>
      <c r="E37" s="139"/>
      <c r="F37" s="54">
        <f t="shared" si="7"/>
        <v>0</v>
      </c>
      <c r="G37" s="53">
        <v>0.01</v>
      </c>
      <c r="H37" s="41">
        <f t="shared" si="8"/>
        <v>0</v>
      </c>
      <c r="I37" s="27">
        <f t="shared" si="6"/>
        <v>0</v>
      </c>
    </row>
    <row r="38" spans="1:9" x14ac:dyDescent="0.25">
      <c r="B38" s="24"/>
      <c r="C38" s="40"/>
      <c r="D38" s="40"/>
      <c r="E38" s="139"/>
      <c r="F38" s="54">
        <f t="shared" si="7"/>
        <v>0</v>
      </c>
      <c r="G38" s="53">
        <v>0.01</v>
      </c>
      <c r="H38" s="41">
        <f t="shared" si="8"/>
        <v>0</v>
      </c>
      <c r="I38" s="27">
        <f t="shared" si="6"/>
        <v>0</v>
      </c>
    </row>
    <row r="39" spans="1:9" x14ac:dyDescent="0.25">
      <c r="H39" s="36">
        <f>SUM(H32:H38)</f>
        <v>0</v>
      </c>
      <c r="I39" s="36">
        <f>SUM(I32:I38)</f>
        <v>0</v>
      </c>
    </row>
    <row r="41" spans="1:9" x14ac:dyDescent="0.25">
      <c r="B41" s="1" t="s">
        <v>60</v>
      </c>
      <c r="C41" s="1"/>
      <c r="D41" s="1"/>
      <c r="F41" s="1"/>
      <c r="G41" s="1"/>
      <c r="H41" s="80">
        <f>H14+H27+H39</f>
        <v>0</v>
      </c>
    </row>
    <row r="44" spans="1:9" ht="16.5" thickBot="1" x14ac:dyDescent="0.3">
      <c r="A44" s="119" t="s">
        <v>171</v>
      </c>
    </row>
    <row r="45" spans="1:9" x14ac:dyDescent="0.25">
      <c r="C45" s="226" t="s">
        <v>75</v>
      </c>
      <c r="D45" s="226" t="s">
        <v>49</v>
      </c>
      <c r="E45" s="226" t="s">
        <v>76</v>
      </c>
      <c r="F45" s="228"/>
      <c r="G45" s="226" t="s">
        <v>77</v>
      </c>
      <c r="H45" s="226" t="s">
        <v>79</v>
      </c>
      <c r="I45" s="226" t="s">
        <v>78</v>
      </c>
    </row>
    <row r="46" spans="1:9" ht="15.75" thickBot="1" x14ac:dyDescent="0.3">
      <c r="B46" t="s">
        <v>74</v>
      </c>
      <c r="C46" s="227"/>
      <c r="D46" s="227"/>
      <c r="E46" s="227"/>
      <c r="F46" s="228"/>
      <c r="G46" s="227"/>
      <c r="H46" s="227"/>
      <c r="I46" s="227"/>
    </row>
    <row r="47" spans="1:9" x14ac:dyDescent="0.25">
      <c r="C47" s="57"/>
      <c r="D47" s="57"/>
      <c r="E47" s="57"/>
      <c r="F47" s="79" t="s">
        <v>82</v>
      </c>
      <c r="G47" s="58">
        <f>Menot!U150</f>
        <v>0</v>
      </c>
      <c r="H47" s="58">
        <f>Menot!V150</f>
        <v>0</v>
      </c>
      <c r="I47" s="57"/>
    </row>
    <row r="48" spans="1:9" x14ac:dyDescent="0.25">
      <c r="B48" s="24" t="s">
        <v>80</v>
      </c>
      <c r="C48" s="40">
        <v>0</v>
      </c>
      <c r="D48" s="40">
        <v>0</v>
      </c>
      <c r="E48" s="40">
        <v>0</v>
      </c>
      <c r="G48" s="40">
        <v>0</v>
      </c>
      <c r="H48" s="40">
        <v>0</v>
      </c>
      <c r="I48" s="27">
        <f>C48+D48-E48</f>
        <v>0</v>
      </c>
    </row>
    <row r="49" spans="1:12" x14ac:dyDescent="0.25">
      <c r="B49" s="24"/>
      <c r="C49" s="40"/>
      <c r="D49" s="40"/>
      <c r="E49" s="40"/>
      <c r="G49" s="40"/>
      <c r="H49" s="40"/>
      <c r="I49" s="27">
        <f t="shared" ref="I49:I60" si="9">C49+D49-E49</f>
        <v>0</v>
      </c>
    </row>
    <row r="50" spans="1:12" x14ac:dyDescent="0.25">
      <c r="B50" s="24"/>
      <c r="C50" s="42"/>
      <c r="D50" s="42"/>
      <c r="E50" s="42"/>
      <c r="G50" s="40"/>
      <c r="H50" s="40"/>
      <c r="I50" s="27">
        <f t="shared" si="9"/>
        <v>0</v>
      </c>
    </row>
    <row r="51" spans="1:12" x14ac:dyDescent="0.25">
      <c r="B51" s="24"/>
      <c r="C51" s="42"/>
      <c r="D51" s="42"/>
      <c r="E51" s="42"/>
      <c r="G51" s="40"/>
      <c r="H51" s="40"/>
      <c r="I51" s="27">
        <f t="shared" si="9"/>
        <v>0</v>
      </c>
    </row>
    <row r="52" spans="1:12" x14ac:dyDescent="0.25">
      <c r="B52" s="24"/>
      <c r="C52" s="42"/>
      <c r="D52" s="42"/>
      <c r="E52" s="42"/>
      <c r="G52" s="40"/>
      <c r="H52" s="40"/>
      <c r="I52" s="27">
        <f t="shared" si="9"/>
        <v>0</v>
      </c>
    </row>
    <row r="53" spans="1:12" x14ac:dyDescent="0.25">
      <c r="B53" s="24"/>
      <c r="C53" s="42"/>
      <c r="D53" s="42"/>
      <c r="E53" s="42"/>
      <c r="G53" s="40"/>
      <c r="H53" s="40"/>
      <c r="I53" s="27">
        <f t="shared" si="9"/>
        <v>0</v>
      </c>
    </row>
    <row r="54" spans="1:12" x14ac:dyDescent="0.25">
      <c r="B54" s="24"/>
      <c r="C54" s="42"/>
      <c r="D54" s="42"/>
      <c r="E54" s="42"/>
      <c r="G54" s="40"/>
      <c r="H54" s="40"/>
      <c r="I54" s="27">
        <f t="shared" si="9"/>
        <v>0</v>
      </c>
    </row>
    <row r="55" spans="1:12" x14ac:dyDescent="0.25">
      <c r="B55" s="24"/>
      <c r="C55" s="42"/>
      <c r="D55" s="42"/>
      <c r="E55" s="42"/>
      <c r="G55" s="40"/>
      <c r="H55" s="40"/>
      <c r="I55" s="27">
        <f t="shared" si="9"/>
        <v>0</v>
      </c>
    </row>
    <row r="56" spans="1:12" x14ac:dyDescent="0.25">
      <c r="B56" s="24"/>
      <c r="C56" s="42"/>
      <c r="D56" s="42"/>
      <c r="E56" s="42"/>
      <c r="G56" s="40"/>
      <c r="H56" s="40"/>
      <c r="I56" s="27">
        <f t="shared" si="9"/>
        <v>0</v>
      </c>
    </row>
    <row r="57" spans="1:12" x14ac:dyDescent="0.25">
      <c r="B57" s="24"/>
      <c r="C57" s="42"/>
      <c r="D57" s="42"/>
      <c r="E57" s="42"/>
      <c r="G57" s="40"/>
      <c r="H57" s="40"/>
      <c r="I57" s="27">
        <f t="shared" si="9"/>
        <v>0</v>
      </c>
    </row>
    <row r="58" spans="1:12" x14ac:dyDescent="0.25">
      <c r="B58" s="24"/>
      <c r="C58" s="42"/>
      <c r="D58" s="42"/>
      <c r="E58" s="42"/>
      <c r="G58" s="40"/>
      <c r="H58" s="40"/>
      <c r="I58" s="27">
        <f t="shared" si="9"/>
        <v>0</v>
      </c>
    </row>
    <row r="59" spans="1:12" x14ac:dyDescent="0.25">
      <c r="B59" s="24"/>
      <c r="C59" s="42"/>
      <c r="D59" s="42"/>
      <c r="E59" s="42"/>
      <c r="G59" s="40"/>
      <c r="H59" s="40"/>
      <c r="I59" s="27">
        <f t="shared" si="9"/>
        <v>0</v>
      </c>
    </row>
    <row r="60" spans="1:12" x14ac:dyDescent="0.25">
      <c r="B60" s="24"/>
      <c r="C60" s="42"/>
      <c r="D60" s="42"/>
      <c r="E60" s="42"/>
      <c r="G60" s="40"/>
      <c r="H60" s="40"/>
      <c r="I60" s="27">
        <f t="shared" si="9"/>
        <v>0</v>
      </c>
    </row>
    <row r="61" spans="1:12" x14ac:dyDescent="0.25">
      <c r="G61" s="81">
        <f>SUM(G48:G60)</f>
        <v>0</v>
      </c>
      <c r="H61" s="81">
        <f>SUM(H48:H60)</f>
        <v>0</v>
      </c>
      <c r="I61" s="36">
        <f>SUM(I48:I60)</f>
        <v>0</v>
      </c>
    </row>
    <row r="62" spans="1:12" x14ac:dyDescent="0.25">
      <c r="B62" s="1" t="s">
        <v>45</v>
      </c>
    </row>
    <row r="63" spans="1:12" ht="15.75" thickBot="1" x14ac:dyDescent="0.3"/>
    <row r="64" spans="1:12" ht="16.5" thickBot="1" x14ac:dyDescent="0.3">
      <c r="A64" s="51" t="s">
        <v>169</v>
      </c>
      <c r="E64" s="35" t="s">
        <v>71</v>
      </c>
      <c r="F64" s="35" t="s">
        <v>70</v>
      </c>
      <c r="G64" s="35" t="s">
        <v>64</v>
      </c>
      <c r="H64" s="35" t="s">
        <v>45</v>
      </c>
      <c r="K64" s="34" t="s">
        <v>270</v>
      </c>
      <c r="L64" s="34" t="s">
        <v>64</v>
      </c>
    </row>
    <row r="65" spans="2:12" x14ac:dyDescent="0.25">
      <c r="B65" t="s">
        <v>69</v>
      </c>
      <c r="D65" s="2" t="s">
        <v>266</v>
      </c>
      <c r="E65" s="55" t="s">
        <v>63</v>
      </c>
      <c r="F65" s="21">
        <v>0</v>
      </c>
      <c r="G65" s="15">
        <f>Ajopäiväkirja!I6</f>
        <v>0.27</v>
      </c>
      <c r="H65" s="56">
        <f t="shared" ref="H65:H70" si="10">G65*F65</f>
        <v>0</v>
      </c>
      <c r="I65" s="91" t="s">
        <v>143</v>
      </c>
      <c r="J65" s="25" t="s">
        <v>271</v>
      </c>
      <c r="K65" s="175">
        <f>IF(J65="K",Ajopäiväkirja!H45,0)</f>
        <v>401</v>
      </c>
      <c r="L65" s="82">
        <f>IF(J65="K",Ajopäiväkirja!I45,0)</f>
        <v>0.27</v>
      </c>
    </row>
    <row r="66" spans="2:12" x14ac:dyDescent="0.25">
      <c r="B66" s="224" t="s">
        <v>188</v>
      </c>
      <c r="C66" s="224"/>
      <c r="E66" s="24" t="s">
        <v>65</v>
      </c>
      <c r="F66" s="49">
        <v>0</v>
      </c>
      <c r="G66" s="44">
        <v>0</v>
      </c>
      <c r="H66" s="50">
        <f t="shared" si="10"/>
        <v>0</v>
      </c>
      <c r="K66" s="174" t="str">
        <f>IF(J65="K","Kirjoita lukemat F65 ja G65 - soluihin","")</f>
        <v>Kirjoita lukemat F65 ja G65 - soluihin</v>
      </c>
    </row>
    <row r="67" spans="2:12" x14ac:dyDescent="0.25">
      <c r="B67" t="s">
        <v>66</v>
      </c>
      <c r="E67" s="24" t="s">
        <v>65</v>
      </c>
      <c r="F67" s="49">
        <v>0</v>
      </c>
      <c r="G67" s="44">
        <v>0</v>
      </c>
      <c r="H67" s="50">
        <f t="shared" si="10"/>
        <v>0</v>
      </c>
    </row>
    <row r="68" spans="2:12" x14ac:dyDescent="0.25">
      <c r="B68" t="s">
        <v>67</v>
      </c>
      <c r="E68" s="24" t="s">
        <v>65</v>
      </c>
      <c r="F68" s="49">
        <v>0</v>
      </c>
      <c r="G68" s="44">
        <v>0</v>
      </c>
      <c r="H68" s="50">
        <f t="shared" si="10"/>
        <v>0</v>
      </c>
    </row>
    <row r="69" spans="2:12" x14ac:dyDescent="0.25">
      <c r="B69" t="s">
        <v>68</v>
      </c>
      <c r="E69" s="24" t="s">
        <v>65</v>
      </c>
      <c r="F69" s="49">
        <v>0</v>
      </c>
      <c r="G69" s="44">
        <v>0</v>
      </c>
      <c r="H69" s="50">
        <f t="shared" si="10"/>
        <v>0</v>
      </c>
    </row>
    <row r="70" spans="2:12" x14ac:dyDescent="0.25">
      <c r="B70" s="225" t="s">
        <v>189</v>
      </c>
      <c r="C70" s="225"/>
      <c r="E70" s="24" t="s">
        <v>284</v>
      </c>
      <c r="F70" s="49">
        <v>0</v>
      </c>
      <c r="G70" s="44">
        <v>0</v>
      </c>
      <c r="H70" s="50">
        <f t="shared" si="10"/>
        <v>0</v>
      </c>
    </row>
    <row r="71" spans="2:12" ht="15.75" x14ac:dyDescent="0.25">
      <c r="H71" s="101">
        <f>SUM(H65:H70)</f>
        <v>0</v>
      </c>
    </row>
  </sheetData>
  <sheetProtection algorithmName="SHA-512" hashValue="D6AvRe0Af4PIEUTDE8sBBzAPugTstIvSc5hXhbwI9qXvSMh6NW4mB1L78gf2oWgyG3C1COWj+xUJxM+Icq5z3Q==" saltValue="pywN4gsn3GyVJxGa/dq+Jw==" spinCount="100000" sheet="1" objects="1" scenarios="1" formatCells="0" formatColumns="0" formatRows="0"/>
  <mergeCells count="30">
    <mergeCell ref="H30:H31"/>
    <mergeCell ref="I30:I31"/>
    <mergeCell ref="C30:C31"/>
    <mergeCell ref="D30:D31"/>
    <mergeCell ref="E30:E31"/>
    <mergeCell ref="F30:F31"/>
    <mergeCell ref="G30:G31"/>
    <mergeCell ref="I4:I5"/>
    <mergeCell ref="C18:C19"/>
    <mergeCell ref="D18:D19"/>
    <mergeCell ref="E18:E19"/>
    <mergeCell ref="F18:F19"/>
    <mergeCell ref="G18:G19"/>
    <mergeCell ref="H18:H19"/>
    <mergeCell ref="I18:I19"/>
    <mergeCell ref="C4:C5"/>
    <mergeCell ref="D4:D5"/>
    <mergeCell ref="E4:E5"/>
    <mergeCell ref="F4:F5"/>
    <mergeCell ref="G4:G5"/>
    <mergeCell ref="H4:H5"/>
    <mergeCell ref="B66:C66"/>
    <mergeCell ref="B70:C70"/>
    <mergeCell ref="H45:H46"/>
    <mergeCell ref="I45:I46"/>
    <mergeCell ref="D45:D46"/>
    <mergeCell ref="E45:E46"/>
    <mergeCell ref="C45:C46"/>
    <mergeCell ref="F45:F46"/>
    <mergeCell ref="G45:G46"/>
  </mergeCells>
  <hyperlinks>
    <hyperlink ref="D65" location="Ajopäiväkirja!A1" display="Ajopäiväkirjaan" xr:uid="{759393BA-726A-41AC-89B3-BCB13A9216F3}"/>
  </hyperlinks>
  <pageMargins left="0.7" right="0.7" top="0.75" bottom="0.75" header="0.3" footer="0.3"/>
  <pageSetup paperSize="9" scale="52"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8EBB1-23D8-4200-8A0F-9CC241D400B9}">
  <sheetPr>
    <pageSetUpPr fitToPage="1"/>
  </sheetPr>
  <dimension ref="A1:K46"/>
  <sheetViews>
    <sheetView zoomScale="85" zoomScaleNormal="85" zoomScaleSheetLayoutView="80" workbookViewId="0">
      <selection activeCell="D2" sqref="D2"/>
    </sheetView>
  </sheetViews>
  <sheetFormatPr defaultRowHeight="15" x14ac:dyDescent="0.25"/>
  <cols>
    <col min="1" max="1" width="11.28515625" customWidth="1"/>
    <col min="2" max="2" width="12.42578125" customWidth="1"/>
    <col min="3" max="3" width="17.5703125" customWidth="1"/>
    <col min="4" max="4" width="18.5703125" customWidth="1"/>
    <col min="5" max="5" width="43.28515625" customWidth="1"/>
    <col min="6" max="6" width="24.140625" customWidth="1"/>
    <col min="7" max="7" width="18.140625" customWidth="1"/>
    <col min="8" max="8" width="14.140625" customWidth="1"/>
    <col min="9" max="9" width="14.7109375" customWidth="1"/>
    <col min="10" max="10" width="15.42578125" customWidth="1"/>
    <col min="11" max="11" width="21.42578125" customWidth="1"/>
  </cols>
  <sheetData>
    <row r="1" spans="1:11" x14ac:dyDescent="0.25">
      <c r="A1" s="1" t="s">
        <v>252</v>
      </c>
      <c r="C1" s="30" t="s">
        <v>15</v>
      </c>
      <c r="D1" s="182">
        <f>Tulot!D1</f>
        <v>2026</v>
      </c>
    </row>
    <row r="2" spans="1:11" x14ac:dyDescent="0.25">
      <c r="A2" t="s">
        <v>280</v>
      </c>
      <c r="C2" s="30"/>
      <c r="D2" s="196"/>
    </row>
    <row r="3" spans="1:11" x14ac:dyDescent="0.25">
      <c r="A3" t="s">
        <v>281</v>
      </c>
      <c r="D3" s="49"/>
    </row>
    <row r="4" spans="1:11" x14ac:dyDescent="0.25">
      <c r="A4" t="s">
        <v>282</v>
      </c>
      <c r="D4" s="48">
        <f>IF(D3&gt;D2,D3-D2,0)</f>
        <v>0</v>
      </c>
    </row>
    <row r="5" spans="1:11" x14ac:dyDescent="0.25">
      <c r="A5" t="s">
        <v>253</v>
      </c>
      <c r="B5" t="s">
        <v>254</v>
      </c>
      <c r="C5" t="s">
        <v>255</v>
      </c>
      <c r="D5" t="s">
        <v>256</v>
      </c>
      <c r="E5" t="s">
        <v>257</v>
      </c>
      <c r="F5" t="s">
        <v>258</v>
      </c>
      <c r="G5" s="171" t="s">
        <v>259</v>
      </c>
      <c r="H5" t="s">
        <v>260</v>
      </c>
      <c r="I5" t="s">
        <v>261</v>
      </c>
      <c r="J5" t="s">
        <v>262</v>
      </c>
      <c r="K5" t="s">
        <v>265</v>
      </c>
    </row>
    <row r="6" spans="1:11" ht="30" x14ac:dyDescent="0.25">
      <c r="A6" s="179" t="str">
        <f>"5.6."&amp;Tulot!D1</f>
        <v>5.6.2026</v>
      </c>
      <c r="B6" s="179">
        <f>A6+1</f>
        <v>46179</v>
      </c>
      <c r="C6" s="180">
        <v>0.66666666666666663</v>
      </c>
      <c r="D6" s="180">
        <v>0.79166666666666663</v>
      </c>
      <c r="E6" s="24" t="s">
        <v>267</v>
      </c>
      <c r="F6" s="177" t="s">
        <v>263</v>
      </c>
      <c r="G6" s="176" t="s">
        <v>264</v>
      </c>
      <c r="H6" s="39">
        <v>401</v>
      </c>
      <c r="I6" s="44">
        <v>0.27</v>
      </c>
      <c r="J6" s="81">
        <f>H6*I6</f>
        <v>108.27000000000001</v>
      </c>
      <c r="K6" s="178" t="s">
        <v>269</v>
      </c>
    </row>
    <row r="7" spans="1:11" x14ac:dyDescent="0.25">
      <c r="A7" s="179"/>
      <c r="B7" s="179"/>
      <c r="C7" s="180"/>
      <c r="D7" s="180"/>
      <c r="E7" s="24"/>
      <c r="F7" s="178"/>
      <c r="G7" s="178"/>
      <c r="H7" s="178"/>
      <c r="I7" s="178"/>
      <c r="J7" s="81">
        <f>H7*I7</f>
        <v>0</v>
      </c>
      <c r="K7" s="178"/>
    </row>
    <row r="8" spans="1:11" x14ac:dyDescent="0.25">
      <c r="A8" s="90"/>
      <c r="B8" s="90"/>
      <c r="C8" s="181"/>
      <c r="D8" s="181"/>
      <c r="E8" s="176"/>
      <c r="F8" s="177"/>
      <c r="G8" s="176"/>
      <c r="H8" s="39"/>
      <c r="I8" s="44"/>
      <c r="J8" s="81">
        <f>H8*I8</f>
        <v>0</v>
      </c>
      <c r="K8" s="178"/>
    </row>
    <row r="9" spans="1:11" x14ac:dyDescent="0.25">
      <c r="A9" s="90"/>
      <c r="B9" s="90"/>
      <c r="C9" s="181"/>
      <c r="D9" s="181"/>
      <c r="E9" s="176"/>
      <c r="F9" s="176"/>
      <c r="G9" s="176"/>
      <c r="H9" s="39"/>
      <c r="I9" s="44"/>
      <c r="J9" s="81">
        <f t="shared" ref="J9:J44" si="0">H9*I9</f>
        <v>0</v>
      </c>
      <c r="K9" s="178"/>
    </row>
    <row r="10" spans="1:11" x14ac:dyDescent="0.25">
      <c r="A10" s="90"/>
      <c r="B10" s="90"/>
      <c r="C10" s="181"/>
      <c r="D10" s="181"/>
      <c r="E10" s="176"/>
      <c r="F10" s="176"/>
      <c r="G10" s="176"/>
      <c r="H10" s="178"/>
      <c r="I10" s="44"/>
      <c r="J10" s="81">
        <f t="shared" si="0"/>
        <v>0</v>
      </c>
      <c r="K10" s="178"/>
    </row>
    <row r="11" spans="1:11" x14ac:dyDescent="0.25">
      <c r="A11" s="90"/>
      <c r="B11" s="90"/>
      <c r="C11" s="181"/>
      <c r="D11" s="181"/>
      <c r="E11" s="176"/>
      <c r="F11" s="176"/>
      <c r="G11" s="176"/>
      <c r="H11" s="39"/>
      <c r="I11" s="44"/>
      <c r="J11" s="81">
        <f t="shared" si="0"/>
        <v>0</v>
      </c>
      <c r="K11" s="178"/>
    </row>
    <row r="12" spans="1:11" x14ac:dyDescent="0.25">
      <c r="A12" s="90"/>
      <c r="B12" s="90"/>
      <c r="C12" s="181"/>
      <c r="D12" s="181"/>
      <c r="E12" s="176"/>
      <c r="F12" s="176"/>
      <c r="G12" s="176"/>
      <c r="H12" s="39"/>
      <c r="I12" s="44"/>
      <c r="J12" s="81">
        <f t="shared" si="0"/>
        <v>0</v>
      </c>
      <c r="K12" s="178"/>
    </row>
    <row r="13" spans="1:11" x14ac:dyDescent="0.25">
      <c r="A13" s="90"/>
      <c r="B13" s="90"/>
      <c r="C13" s="181"/>
      <c r="D13" s="181"/>
      <c r="E13" s="176"/>
      <c r="F13" s="176"/>
      <c r="G13" s="176"/>
      <c r="H13" s="39"/>
      <c r="I13" s="44"/>
      <c r="J13" s="81">
        <f t="shared" si="0"/>
        <v>0</v>
      </c>
      <c r="K13" s="178"/>
    </row>
    <row r="14" spans="1:11" x14ac:dyDescent="0.25">
      <c r="A14" s="90"/>
      <c r="B14" s="90"/>
      <c r="C14" s="181"/>
      <c r="D14" s="181"/>
      <c r="E14" s="176"/>
      <c r="F14" s="176"/>
      <c r="G14" s="176"/>
      <c r="H14" s="39"/>
      <c r="I14" s="44"/>
      <c r="J14" s="81">
        <f t="shared" si="0"/>
        <v>0</v>
      </c>
      <c r="K14" s="178"/>
    </row>
    <row r="15" spans="1:11" x14ac:dyDescent="0.25">
      <c r="A15" s="90"/>
      <c r="B15" s="90"/>
      <c r="C15" s="181"/>
      <c r="D15" s="181"/>
      <c r="E15" s="176"/>
      <c r="F15" s="176"/>
      <c r="G15" s="176"/>
      <c r="H15" s="39"/>
      <c r="I15" s="44"/>
      <c r="J15" s="81">
        <f t="shared" si="0"/>
        <v>0</v>
      </c>
      <c r="K15" s="178"/>
    </row>
    <row r="16" spans="1:11" x14ac:dyDescent="0.25">
      <c r="A16" s="90"/>
      <c r="B16" s="90"/>
      <c r="C16" s="181"/>
      <c r="D16" s="181"/>
      <c r="E16" s="176"/>
      <c r="F16" s="176"/>
      <c r="G16" s="176"/>
      <c r="H16" s="39"/>
      <c r="I16" s="44"/>
      <c r="J16" s="81">
        <f t="shared" si="0"/>
        <v>0</v>
      </c>
      <c r="K16" s="178"/>
    </row>
    <row r="17" spans="1:11" x14ac:dyDescent="0.25">
      <c r="A17" s="90"/>
      <c r="B17" s="90"/>
      <c r="C17" s="181"/>
      <c r="D17" s="181"/>
      <c r="E17" s="176"/>
      <c r="F17" s="176"/>
      <c r="G17" s="176"/>
      <c r="H17" s="39"/>
      <c r="I17" s="44"/>
      <c r="J17" s="81">
        <f t="shared" si="0"/>
        <v>0</v>
      </c>
      <c r="K17" s="178"/>
    </row>
    <row r="18" spans="1:11" x14ac:dyDescent="0.25">
      <c r="A18" s="90"/>
      <c r="B18" s="90"/>
      <c r="C18" s="181"/>
      <c r="D18" s="181"/>
      <c r="E18" s="176"/>
      <c r="F18" s="176"/>
      <c r="G18" s="176"/>
      <c r="H18" s="39"/>
      <c r="I18" s="44"/>
      <c r="J18" s="81">
        <f t="shared" si="0"/>
        <v>0</v>
      </c>
      <c r="K18" s="178"/>
    </row>
    <row r="19" spans="1:11" x14ac:dyDescent="0.25">
      <c r="A19" s="90"/>
      <c r="B19" s="90"/>
      <c r="C19" s="181"/>
      <c r="D19" s="181"/>
      <c r="E19" s="176"/>
      <c r="F19" s="176"/>
      <c r="G19" s="176"/>
      <c r="H19" s="39"/>
      <c r="I19" s="44"/>
      <c r="J19" s="81">
        <f t="shared" si="0"/>
        <v>0</v>
      </c>
      <c r="K19" s="178"/>
    </row>
    <row r="20" spans="1:11" x14ac:dyDescent="0.25">
      <c r="A20" s="90"/>
      <c r="B20" s="90"/>
      <c r="C20" s="181"/>
      <c r="D20" s="181"/>
      <c r="E20" s="176"/>
      <c r="F20" s="176"/>
      <c r="G20" s="176"/>
      <c r="H20" s="39"/>
      <c r="I20" s="44"/>
      <c r="J20" s="81">
        <f t="shared" si="0"/>
        <v>0</v>
      </c>
      <c r="K20" s="178"/>
    </row>
    <row r="21" spans="1:11" x14ac:dyDescent="0.25">
      <c r="A21" s="90"/>
      <c r="B21" s="90"/>
      <c r="C21" s="181"/>
      <c r="D21" s="181"/>
      <c r="E21" s="176"/>
      <c r="F21" s="176"/>
      <c r="G21" s="176"/>
      <c r="H21" s="39"/>
      <c r="I21" s="44"/>
      <c r="J21" s="81">
        <f t="shared" si="0"/>
        <v>0</v>
      </c>
      <c r="K21" s="178"/>
    </row>
    <row r="22" spans="1:11" x14ac:dyDescent="0.25">
      <c r="A22" s="90"/>
      <c r="B22" s="90"/>
      <c r="C22" s="181"/>
      <c r="D22" s="181"/>
      <c r="E22" s="176"/>
      <c r="F22" s="176"/>
      <c r="G22" s="176"/>
      <c r="H22" s="39"/>
      <c r="I22" s="44"/>
      <c r="J22" s="81">
        <f t="shared" si="0"/>
        <v>0</v>
      </c>
      <c r="K22" s="178"/>
    </row>
    <row r="23" spans="1:11" x14ac:dyDescent="0.25">
      <c r="A23" s="90"/>
      <c r="B23" s="90"/>
      <c r="C23" s="181"/>
      <c r="D23" s="181"/>
      <c r="E23" s="176"/>
      <c r="F23" s="176"/>
      <c r="G23" s="176"/>
      <c r="H23" s="39"/>
      <c r="I23" s="44"/>
      <c r="J23" s="81">
        <f t="shared" si="0"/>
        <v>0</v>
      </c>
      <c r="K23" s="178"/>
    </row>
    <row r="24" spans="1:11" x14ac:dyDescent="0.25">
      <c r="A24" s="90"/>
      <c r="B24" s="90"/>
      <c r="C24" s="181"/>
      <c r="D24" s="181"/>
      <c r="E24" s="176"/>
      <c r="F24" s="176"/>
      <c r="G24" s="176"/>
      <c r="H24" s="39"/>
      <c r="I24" s="44"/>
      <c r="J24" s="81">
        <f t="shared" si="0"/>
        <v>0</v>
      </c>
      <c r="K24" s="178"/>
    </row>
    <row r="25" spans="1:11" x14ac:dyDescent="0.25">
      <c r="A25" s="90"/>
      <c r="B25" s="90"/>
      <c r="C25" s="181"/>
      <c r="D25" s="181"/>
      <c r="E25" s="176"/>
      <c r="F25" s="176"/>
      <c r="G25" s="176"/>
      <c r="H25" s="39"/>
      <c r="I25" s="44"/>
      <c r="J25" s="81">
        <f t="shared" si="0"/>
        <v>0</v>
      </c>
      <c r="K25" s="178"/>
    </row>
    <row r="26" spans="1:11" x14ac:dyDescent="0.25">
      <c r="A26" s="90"/>
      <c r="B26" s="90"/>
      <c r="C26" s="181"/>
      <c r="D26" s="181"/>
      <c r="E26" s="176"/>
      <c r="F26" s="176"/>
      <c r="G26" s="176"/>
      <c r="H26" s="39"/>
      <c r="I26" s="44"/>
      <c r="J26" s="81">
        <f t="shared" si="0"/>
        <v>0</v>
      </c>
      <c r="K26" s="178"/>
    </row>
    <row r="27" spans="1:11" x14ac:dyDescent="0.25">
      <c r="A27" s="90"/>
      <c r="B27" s="90"/>
      <c r="C27" s="181"/>
      <c r="D27" s="181"/>
      <c r="E27" s="176"/>
      <c r="F27" s="176"/>
      <c r="G27" s="176"/>
      <c r="H27" s="39"/>
      <c r="I27" s="44"/>
      <c r="J27" s="81">
        <f t="shared" si="0"/>
        <v>0</v>
      </c>
      <c r="K27" s="178"/>
    </row>
    <row r="28" spans="1:11" x14ac:dyDescent="0.25">
      <c r="A28" s="90"/>
      <c r="B28" s="90"/>
      <c r="C28" s="181"/>
      <c r="D28" s="181"/>
      <c r="E28" s="176"/>
      <c r="F28" s="176"/>
      <c r="G28" s="176"/>
      <c r="H28" s="39"/>
      <c r="I28" s="44"/>
      <c r="J28" s="81">
        <f t="shared" si="0"/>
        <v>0</v>
      </c>
      <c r="K28" s="178"/>
    </row>
    <row r="29" spans="1:11" x14ac:dyDescent="0.25">
      <c r="A29" s="90"/>
      <c r="B29" s="90"/>
      <c r="C29" s="181"/>
      <c r="D29" s="181"/>
      <c r="E29" s="176"/>
      <c r="F29" s="176"/>
      <c r="G29" s="176"/>
      <c r="H29" s="39"/>
      <c r="I29" s="44"/>
      <c r="J29" s="81">
        <f t="shared" si="0"/>
        <v>0</v>
      </c>
      <c r="K29" s="178"/>
    </row>
    <row r="30" spans="1:11" x14ac:dyDescent="0.25">
      <c r="A30" s="90"/>
      <c r="B30" s="90"/>
      <c r="C30" s="181"/>
      <c r="D30" s="181"/>
      <c r="E30" s="176"/>
      <c r="F30" s="176"/>
      <c r="G30" s="176"/>
      <c r="H30" s="39"/>
      <c r="I30" s="44"/>
      <c r="J30" s="81">
        <f t="shared" si="0"/>
        <v>0</v>
      </c>
      <c r="K30" s="178"/>
    </row>
    <row r="31" spans="1:11" x14ac:dyDescent="0.25">
      <c r="A31" s="90"/>
      <c r="B31" s="90"/>
      <c r="C31" s="181"/>
      <c r="D31" s="181"/>
      <c r="E31" s="176"/>
      <c r="F31" s="176"/>
      <c r="G31" s="176"/>
      <c r="H31" s="39"/>
      <c r="I31" s="44"/>
      <c r="J31" s="81">
        <f t="shared" si="0"/>
        <v>0</v>
      </c>
      <c r="K31" s="178"/>
    </row>
    <row r="32" spans="1:11" x14ac:dyDescent="0.25">
      <c r="A32" s="90"/>
      <c r="B32" s="90"/>
      <c r="C32" s="181"/>
      <c r="D32" s="181"/>
      <c r="E32" s="176"/>
      <c r="F32" s="176"/>
      <c r="G32" s="176"/>
      <c r="H32" s="39"/>
      <c r="I32" s="44"/>
      <c r="J32" s="81">
        <f t="shared" si="0"/>
        <v>0</v>
      </c>
      <c r="K32" s="178"/>
    </row>
    <row r="33" spans="1:11" x14ac:dyDescent="0.25">
      <c r="A33" s="90"/>
      <c r="B33" s="90"/>
      <c r="C33" s="181"/>
      <c r="D33" s="181"/>
      <c r="E33" s="176"/>
      <c r="F33" s="176"/>
      <c r="G33" s="176"/>
      <c r="H33" s="39"/>
      <c r="I33" s="44"/>
      <c r="J33" s="81">
        <f t="shared" si="0"/>
        <v>0</v>
      </c>
      <c r="K33" s="178"/>
    </row>
    <row r="34" spans="1:11" x14ac:dyDescent="0.25">
      <c r="A34" s="90"/>
      <c r="B34" s="90"/>
      <c r="C34" s="181"/>
      <c r="D34" s="181"/>
      <c r="E34" s="176"/>
      <c r="F34" s="176"/>
      <c r="G34" s="176"/>
      <c r="H34" s="39"/>
      <c r="I34" s="44"/>
      <c r="J34" s="81">
        <f t="shared" si="0"/>
        <v>0</v>
      </c>
      <c r="K34" s="178"/>
    </row>
    <row r="35" spans="1:11" x14ac:dyDescent="0.25">
      <c r="A35" s="90"/>
      <c r="B35" s="90"/>
      <c r="C35" s="181"/>
      <c r="D35" s="181"/>
      <c r="E35" s="176"/>
      <c r="F35" s="176"/>
      <c r="G35" s="176"/>
      <c r="H35" s="39"/>
      <c r="I35" s="44"/>
      <c r="J35" s="81">
        <f t="shared" si="0"/>
        <v>0</v>
      </c>
      <c r="K35" s="178"/>
    </row>
    <row r="36" spans="1:11" x14ac:dyDescent="0.25">
      <c r="A36" s="90"/>
      <c r="B36" s="90"/>
      <c r="C36" s="181"/>
      <c r="D36" s="181"/>
      <c r="E36" s="176"/>
      <c r="F36" s="176"/>
      <c r="G36" s="176"/>
      <c r="H36" s="39"/>
      <c r="I36" s="44"/>
      <c r="J36" s="81">
        <f t="shared" si="0"/>
        <v>0</v>
      </c>
      <c r="K36" s="178"/>
    </row>
    <row r="37" spans="1:11" x14ac:dyDescent="0.25">
      <c r="A37" s="90"/>
      <c r="B37" s="90"/>
      <c r="C37" s="181"/>
      <c r="D37" s="181"/>
      <c r="E37" s="176"/>
      <c r="F37" s="176"/>
      <c r="G37" s="176"/>
      <c r="H37" s="39"/>
      <c r="I37" s="44"/>
      <c r="J37" s="81">
        <f t="shared" si="0"/>
        <v>0</v>
      </c>
      <c r="K37" s="178"/>
    </row>
    <row r="38" spans="1:11" x14ac:dyDescent="0.25">
      <c r="A38" s="90"/>
      <c r="B38" s="90"/>
      <c r="C38" s="181"/>
      <c r="D38" s="181"/>
      <c r="E38" s="176"/>
      <c r="F38" s="176"/>
      <c r="G38" s="176"/>
      <c r="H38" s="39"/>
      <c r="I38" s="44"/>
      <c r="J38" s="81">
        <f t="shared" si="0"/>
        <v>0</v>
      </c>
      <c r="K38" s="178"/>
    </row>
    <row r="39" spans="1:11" x14ac:dyDescent="0.25">
      <c r="A39" s="90"/>
      <c r="B39" s="90"/>
      <c r="C39" s="181"/>
      <c r="D39" s="181"/>
      <c r="E39" s="176"/>
      <c r="F39" s="176"/>
      <c r="G39" s="176"/>
      <c r="H39" s="39"/>
      <c r="I39" s="44"/>
      <c r="J39" s="81">
        <f t="shared" si="0"/>
        <v>0</v>
      </c>
      <c r="K39" s="178"/>
    </row>
    <row r="40" spans="1:11" x14ac:dyDescent="0.25">
      <c r="A40" s="90"/>
      <c r="B40" s="90"/>
      <c r="C40" s="181"/>
      <c r="D40" s="181"/>
      <c r="E40" s="176"/>
      <c r="F40" s="176"/>
      <c r="G40" s="176"/>
      <c r="H40" s="39"/>
      <c r="I40" s="44"/>
      <c r="J40" s="81">
        <f t="shared" si="0"/>
        <v>0</v>
      </c>
      <c r="K40" s="178"/>
    </row>
    <row r="41" spans="1:11" x14ac:dyDescent="0.25">
      <c r="A41" s="90"/>
      <c r="B41" s="90"/>
      <c r="C41" s="181"/>
      <c r="D41" s="181"/>
      <c r="E41" s="176"/>
      <c r="F41" s="176"/>
      <c r="G41" s="176"/>
      <c r="H41" s="39"/>
      <c r="I41" s="44"/>
      <c r="J41" s="81">
        <f t="shared" si="0"/>
        <v>0</v>
      </c>
      <c r="K41" s="178"/>
    </row>
    <row r="42" spans="1:11" x14ac:dyDescent="0.25">
      <c r="A42" s="90"/>
      <c r="B42" s="90"/>
      <c r="C42" s="181"/>
      <c r="D42" s="181"/>
      <c r="E42" s="176"/>
      <c r="F42" s="176"/>
      <c r="G42" s="176"/>
      <c r="H42" s="39"/>
      <c r="I42" s="44"/>
      <c r="J42" s="81">
        <f t="shared" si="0"/>
        <v>0</v>
      </c>
      <c r="K42" s="178"/>
    </row>
    <row r="43" spans="1:11" x14ac:dyDescent="0.25">
      <c r="A43" s="179"/>
      <c r="B43" s="179"/>
      <c r="C43" s="180"/>
      <c r="D43" s="180"/>
      <c r="E43" s="24"/>
      <c r="F43" s="177"/>
      <c r="G43" s="176"/>
      <c r="H43" s="39"/>
      <c r="I43" s="44"/>
      <c r="J43" s="81">
        <f t="shared" si="0"/>
        <v>0</v>
      </c>
      <c r="K43" s="178"/>
    </row>
    <row r="44" spans="1:11" x14ac:dyDescent="0.25">
      <c r="A44" s="90"/>
      <c r="B44" s="90"/>
      <c r="C44" s="181"/>
      <c r="D44" s="181"/>
      <c r="E44" s="176"/>
      <c r="F44" s="176"/>
      <c r="G44" s="176"/>
      <c r="H44" s="39"/>
      <c r="I44" s="44"/>
      <c r="J44" s="81">
        <f t="shared" si="0"/>
        <v>0</v>
      </c>
      <c r="K44" s="178"/>
    </row>
    <row r="45" spans="1:11" x14ac:dyDescent="0.25">
      <c r="H45" s="184">
        <f>SUM(H6:H44)</f>
        <v>401</v>
      </c>
      <c r="I45" s="82">
        <f>J45/H45</f>
        <v>0.27</v>
      </c>
      <c r="J45" s="80">
        <f>SUM(J6:J44)</f>
        <v>108.27000000000001</v>
      </c>
    </row>
    <row r="46" spans="1:11" x14ac:dyDescent="0.25">
      <c r="I46" s="183" t="s">
        <v>268</v>
      </c>
    </row>
  </sheetData>
  <sheetProtection sheet="1" objects="1" scenarios="1" formatCells="0" formatColumns="0" formatRows="0" insertRows="0"/>
  <pageMargins left="0.25" right="0.25" top="0.75" bottom="0.75" header="0.3" footer="0.3"/>
  <pageSetup paperSize="9" scale="67" fitToHeight="0" orientation="landscape" horizontalDpi="4294967293" verticalDpi="4294967293"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18"/>
  <sheetViews>
    <sheetView zoomScale="78" zoomScaleNormal="78" workbookViewId="0">
      <selection activeCell="C10" sqref="C10"/>
    </sheetView>
  </sheetViews>
  <sheetFormatPr defaultRowHeight="15" x14ac:dyDescent="0.25"/>
  <cols>
    <col min="1" max="1" width="49.5703125" customWidth="1"/>
    <col min="2" max="2" width="6.140625" customWidth="1"/>
    <col min="3" max="3" width="34.42578125" customWidth="1"/>
    <col min="4" max="4" width="13.7109375" customWidth="1"/>
    <col min="5" max="5" width="46.42578125" customWidth="1"/>
    <col min="6" max="6" width="28.42578125" customWidth="1"/>
    <col min="7" max="7" width="11.85546875" bestFit="1" customWidth="1"/>
    <col min="8" max="8" width="3.5703125" customWidth="1"/>
    <col min="9" max="9" width="12.5703125" customWidth="1"/>
    <col min="10" max="10" width="3.7109375" customWidth="1"/>
    <col min="11" max="11" width="13" customWidth="1"/>
  </cols>
  <sheetData>
    <row r="1" spans="1:12" ht="15.75" x14ac:dyDescent="0.25">
      <c r="A1" s="37" t="s">
        <v>134</v>
      </c>
      <c r="E1" s="1" t="s">
        <v>41</v>
      </c>
      <c r="H1" s="232" t="s">
        <v>98</v>
      </c>
      <c r="I1" s="232"/>
      <c r="J1" s="232"/>
      <c r="K1" s="232"/>
    </row>
    <row r="2" spans="1:12" x14ac:dyDescent="0.25">
      <c r="A2" s="1" t="s">
        <v>39</v>
      </c>
      <c r="B2" s="1" t="s">
        <v>37</v>
      </c>
      <c r="C2" s="34" t="s">
        <v>38</v>
      </c>
      <c r="E2" t="s">
        <v>42</v>
      </c>
      <c r="H2" s="213" t="s">
        <v>109</v>
      </c>
      <c r="I2" s="213"/>
      <c r="J2" s="213"/>
      <c r="K2" s="213"/>
      <c r="L2" s="25">
        <v>1</v>
      </c>
    </row>
    <row r="3" spans="1:12" x14ac:dyDescent="0.25">
      <c r="A3" s="1" t="str">
        <f>"Myynti ilman alvia "&amp;TEXT(0,"0 %")</f>
        <v>Myynti ilman alvia 0 %</v>
      </c>
      <c r="B3" s="27"/>
      <c r="F3" s="89" t="s">
        <v>99</v>
      </c>
      <c r="I3" s="48" t="s">
        <v>95</v>
      </c>
      <c r="K3" s="48" t="s">
        <v>96</v>
      </c>
    </row>
    <row r="4" spans="1:12" x14ac:dyDescent="0.25">
      <c r="A4" t="s">
        <v>159</v>
      </c>
      <c r="B4">
        <v>603</v>
      </c>
      <c r="C4" s="27">
        <f>Tulot!N150</f>
        <v>0</v>
      </c>
      <c r="E4" s="1" t="str">
        <f>TEXT(Tulot!F4,"0,0 %")&amp;" vero"</f>
        <v>25,5 % vero</v>
      </c>
      <c r="F4" s="82">
        <f>SUMIFS(Tulot!$F$5:$F$149,Tulot!$B$5:$B$149,$I$5,Tulot!$B$5:$B$149,$K$5)</f>
        <v>0</v>
      </c>
      <c r="G4" t="s">
        <v>94</v>
      </c>
      <c r="H4" s="91" t="s">
        <v>105</v>
      </c>
      <c r="I4" s="88">
        <f>Tulot!F1</f>
        <v>46023</v>
      </c>
      <c r="J4" s="91" t="s">
        <v>104</v>
      </c>
      <c r="K4" s="88">
        <f>Tulot!H1</f>
        <v>46387</v>
      </c>
    </row>
    <row r="5" spans="1:12" x14ac:dyDescent="0.25">
      <c r="A5" t="s">
        <v>160</v>
      </c>
      <c r="B5">
        <v>604</v>
      </c>
      <c r="C5" s="27">
        <f>Tulot!O150</f>
        <v>0</v>
      </c>
      <c r="E5" s="1" t="str">
        <f>TEXT(Tulot!G4,"0,0 %")&amp;" vero"</f>
        <v>13,5 % vero</v>
      </c>
      <c r="F5" s="82">
        <f>SUMIFS(Tulot!$G$5:$G$149,Tulot!$B$5:$B$149,$I$5,Tulot!$B$5:$B$149,$K$5)</f>
        <v>0</v>
      </c>
      <c r="I5" s="94" t="str">
        <f>IF($L$2&lt;&gt;1,CONCATENATE(H4,TEXT(I4,"P.K.VVVV")),CONCATENATE(H4,TEXT(Tulot!F1,"P.K.VVVV")))</f>
        <v>&gt;=1.1.2026</v>
      </c>
      <c r="J5" s="94"/>
      <c r="K5" s="94" t="str">
        <f>IF($L$2&lt;&gt;1,CONCATENATE(J4,TEXT(K4,"P.K.VVVV")),CONCATENATE(J4,TEXT(Tulot!H1,"P.K.VVVV")))</f>
        <v>&lt;=31.12.2026</v>
      </c>
    </row>
    <row r="6" spans="1:12" x14ac:dyDescent="0.25">
      <c r="A6" t="s">
        <v>183</v>
      </c>
      <c r="B6">
        <v>613</v>
      </c>
      <c r="C6" s="27">
        <f>Tulot!P150</f>
        <v>0</v>
      </c>
      <c r="E6" s="1" t="str">
        <f>TEXT(Tulot!H4,"0,0 %")&amp;" vero"</f>
        <v>10,0 % vero</v>
      </c>
      <c r="F6" s="82">
        <f>SUMIFS(Tulot!$H$5:$H$149,Tulot!$B$5:$B$149,$I$5,Tulot!$B$5:$B$149,$K$5)</f>
        <v>0</v>
      </c>
    </row>
    <row r="7" spans="1:12" x14ac:dyDescent="0.25">
      <c r="A7" t="s">
        <v>162</v>
      </c>
      <c r="B7">
        <v>607</v>
      </c>
      <c r="C7" s="27">
        <f>Tulot!Q150</f>
        <v>0</v>
      </c>
      <c r="E7" s="1" t="str">
        <f>TEXT(Tulot!I4,"0,0 %")&amp;" vero"</f>
        <v>24,0 % vero</v>
      </c>
      <c r="F7" s="82">
        <f>SUMIFS(Tulot!$I$5:$I$149,Tulot!$B$5:$B$149,$I$5,Tulot!$B$5:$B$149,$K$5)</f>
        <v>0</v>
      </c>
    </row>
    <row r="8" spans="1:12" x14ac:dyDescent="0.25">
      <c r="A8" t="s">
        <v>163</v>
      </c>
      <c r="B8">
        <v>608</v>
      </c>
      <c r="C8" s="27">
        <f>Tulot!R150</f>
        <v>0</v>
      </c>
      <c r="E8" s="1" t="str">
        <f>TEXT(Tulot!J4,"0,0 %")&amp;" vero"</f>
        <v>14,0 % vero</v>
      </c>
      <c r="F8" s="82">
        <f>SUMIFS(Tulot!$J$5:$J$149,Tulot!$B$5:$B$149,$I$5,Tulot!$B$5:$B$149,$K$5)</f>
        <v>0</v>
      </c>
    </row>
    <row r="9" spans="1:12" x14ac:dyDescent="0.25">
      <c r="A9" t="s">
        <v>184</v>
      </c>
      <c r="B9">
        <v>609</v>
      </c>
      <c r="C9" s="27">
        <f>Tulot!V150</f>
        <v>0</v>
      </c>
      <c r="E9" s="1" t="str">
        <f>TEXT(Tulot!K4,"0,0 %")&amp;" vero"</f>
        <v>x3 vero</v>
      </c>
      <c r="F9" s="82">
        <f>SUMIFS(Tulot!$K$5:$K$149,Tulot!$B$5:$B$149,$I$5,Tulot!$B$5:$B$149,$K$5)</f>
        <v>0</v>
      </c>
    </row>
    <row r="10" spans="1:12" x14ac:dyDescent="0.25">
      <c r="A10" t="s">
        <v>208</v>
      </c>
      <c r="B10">
        <v>619</v>
      </c>
      <c r="C10" s="163">
        <v>0</v>
      </c>
      <c r="E10" s="1" t="s">
        <v>45</v>
      </c>
      <c r="F10" s="80">
        <f>SUM(F4:F9)</f>
        <v>0</v>
      </c>
    </row>
    <row r="11" spans="1:12" x14ac:dyDescent="0.25">
      <c r="A11" t="s">
        <v>209</v>
      </c>
      <c r="B11">
        <v>620</v>
      </c>
      <c r="C11" s="27">
        <f>Tulot!U150</f>
        <v>0</v>
      </c>
      <c r="E11" s="1" t="s">
        <v>43</v>
      </c>
      <c r="F11" s="80">
        <f>SUMIFS(Menot!AB5:AB149,Menot!B5:B149,I5,Menot!B5:B149,K5)</f>
        <v>0</v>
      </c>
    </row>
    <row r="12" spans="1:12" ht="15.75" thickBot="1" x14ac:dyDescent="0.3">
      <c r="A12" s="24"/>
      <c r="B12" s="44"/>
      <c r="C12" s="44">
        <v>0</v>
      </c>
      <c r="E12" s="1"/>
      <c r="F12" s="27"/>
    </row>
    <row r="13" spans="1:12" ht="15.75" thickBot="1" x14ac:dyDescent="0.3">
      <c r="A13" s="24"/>
      <c r="B13" s="44"/>
      <c r="C13" s="44">
        <v>0</v>
      </c>
      <c r="E13" t="s">
        <v>44</v>
      </c>
      <c r="F13" s="104">
        <f>F10-F11</f>
        <v>0</v>
      </c>
    </row>
    <row r="14" spans="1:12" x14ac:dyDescent="0.25">
      <c r="A14" s="30" t="s">
        <v>40</v>
      </c>
      <c r="C14" s="36">
        <f>SUM(C4:C13)</f>
        <v>0</v>
      </c>
    </row>
    <row r="15" spans="1:12" x14ac:dyDescent="0.25">
      <c r="A15" s="1"/>
    </row>
    <row r="16" spans="1:12" ht="15.75" thickBot="1" x14ac:dyDescent="0.3">
      <c r="A16" s="1" t="s">
        <v>234</v>
      </c>
    </row>
    <row r="17" spans="1:5" ht="15.75" thickBot="1" x14ac:dyDescent="0.3">
      <c r="A17" t="s">
        <v>207</v>
      </c>
      <c r="B17">
        <v>615</v>
      </c>
      <c r="C17" s="163"/>
      <c r="D17" s="151">
        <f>Metsävähennys!N31</f>
        <v>1500</v>
      </c>
      <c r="E17" s="152" t="s">
        <v>240</v>
      </c>
    </row>
    <row r="18" spans="1:5" x14ac:dyDescent="0.25">
      <c r="A18" t="s">
        <v>235</v>
      </c>
      <c r="B18">
        <v>605</v>
      </c>
      <c r="C18" s="163">
        <v>0</v>
      </c>
      <c r="D18" s="153">
        <f ca="1">'Hankintatyön laskeminen'!E19+'Hankintatyön laskeminen'!E20</f>
        <v>0</v>
      </c>
      <c r="E18" s="233" t="s">
        <v>241</v>
      </c>
    </row>
    <row r="19" spans="1:5" ht="15.75" thickBot="1" x14ac:dyDescent="0.3">
      <c r="A19" t="s">
        <v>236</v>
      </c>
      <c r="B19">
        <v>625</v>
      </c>
      <c r="C19" s="164">
        <v>0</v>
      </c>
      <c r="D19" s="154">
        <f ca="1">'Hankintatyön laskeminen'!E21+'Hankintatyön laskeminen'!E22</f>
        <v>0</v>
      </c>
      <c r="E19" s="233"/>
    </row>
    <row r="20" spans="1:5" x14ac:dyDescent="0.25">
      <c r="A20" t="str">
        <f>Menot!N3</f>
        <v>Ostot</v>
      </c>
      <c r="B20">
        <f>Menot!N4</f>
        <v>624</v>
      </c>
      <c r="C20" s="27">
        <f>Menot!N150</f>
        <v>0</v>
      </c>
    </row>
    <row r="21" spans="1:5" x14ac:dyDescent="0.25">
      <c r="A21" t="str">
        <f>Menot!O3</f>
        <v>Ulkop.palvelut</v>
      </c>
      <c r="B21">
        <f>B20</f>
        <v>624</v>
      </c>
      <c r="C21" s="27">
        <f>Menot!O150</f>
        <v>0</v>
      </c>
    </row>
    <row r="22" spans="1:5" x14ac:dyDescent="0.25">
      <c r="A22" s="137" t="str">
        <f>Menot!P3</f>
        <v>Konenesteet</v>
      </c>
      <c r="B22">
        <f t="shared" ref="B22:B27" si="0">B21</f>
        <v>624</v>
      </c>
      <c r="C22" s="27">
        <f>Menot!P150</f>
        <v>0</v>
      </c>
    </row>
    <row r="23" spans="1:5" x14ac:dyDescent="0.25">
      <c r="A23" s="137" t="str">
        <f>Menot!Q3</f>
        <v>Tarvkeostot</v>
      </c>
      <c r="B23">
        <f t="shared" si="0"/>
        <v>624</v>
      </c>
      <c r="C23" s="27">
        <f>Menot!Q150</f>
        <v>0</v>
      </c>
    </row>
    <row r="24" spans="1:5" x14ac:dyDescent="0.25">
      <c r="A24" s="137" t="str">
        <f>Menot!R3</f>
        <v>Koulutus yms</v>
      </c>
      <c r="B24">
        <f t="shared" si="0"/>
        <v>624</v>
      </c>
      <c r="C24" s="27">
        <f>Menot!R150</f>
        <v>0</v>
      </c>
    </row>
    <row r="25" spans="1:5" x14ac:dyDescent="0.25">
      <c r="A25" s="137" t="str">
        <f>Menot!S3</f>
        <v>Muut 1</v>
      </c>
      <c r="B25">
        <f t="shared" si="0"/>
        <v>624</v>
      </c>
      <c r="C25" s="27">
        <f>Menot!S150</f>
        <v>0</v>
      </c>
    </row>
    <row r="26" spans="1:5" x14ac:dyDescent="0.25">
      <c r="A26" s="137" t="str">
        <f>Menot!T3</f>
        <v>Muut 2</v>
      </c>
      <c r="B26">
        <f t="shared" si="0"/>
        <v>624</v>
      </c>
      <c r="C26" s="27">
        <f>Menot!T150</f>
        <v>0</v>
      </c>
    </row>
    <row r="27" spans="1:5" x14ac:dyDescent="0.25">
      <c r="A27" s="137" t="str">
        <f>Menot!U3</f>
        <v>Muut rah. kulut</v>
      </c>
      <c r="B27">
        <f t="shared" si="0"/>
        <v>624</v>
      </c>
      <c r="C27" s="27">
        <f>Menot!U150</f>
        <v>0</v>
      </c>
      <c r="D27" s="34"/>
    </row>
    <row r="28" spans="1:5" x14ac:dyDescent="0.25">
      <c r="A28" s="137" t="s">
        <v>191</v>
      </c>
      <c r="B28">
        <v>624</v>
      </c>
      <c r="C28" s="27">
        <f>'Poistot, lainat, muut'!H71</f>
        <v>0</v>
      </c>
      <c r="D28" s="34"/>
    </row>
    <row r="29" spans="1:5" x14ac:dyDescent="0.25">
      <c r="A29" s="137" t="s">
        <v>198</v>
      </c>
      <c r="B29">
        <v>616</v>
      </c>
      <c r="C29" s="163">
        <v>0</v>
      </c>
      <c r="D29" s="34"/>
    </row>
    <row r="30" spans="1:5" ht="15.75" thickBot="1" x14ac:dyDescent="0.3">
      <c r="A30" s="137" t="s">
        <v>206</v>
      </c>
      <c r="B30">
        <v>617</v>
      </c>
      <c r="C30" s="163">
        <v>0</v>
      </c>
      <c r="D30" s="34"/>
    </row>
    <row r="31" spans="1:5" ht="15.75" thickBot="1" x14ac:dyDescent="0.3">
      <c r="A31" s="24"/>
      <c r="B31" s="44"/>
      <c r="C31" s="44">
        <v>0</v>
      </c>
      <c r="D31" s="165">
        <v>0.15</v>
      </c>
      <c r="E31" s="141" t="str">
        <f>"Tulovarausehdotus, siirrä "&amp;TEXT(D31*(C14-C17),"0 €")</f>
        <v>Tulovarausehdotus, siirrä 0 €</v>
      </c>
    </row>
    <row r="32" spans="1:5" x14ac:dyDescent="0.25">
      <c r="A32" s="24"/>
      <c r="B32" s="44"/>
      <c r="C32" s="44">
        <v>0</v>
      </c>
      <c r="D32" s="34"/>
    </row>
    <row r="33" spans="1:5" x14ac:dyDescent="0.25">
      <c r="A33" s="138" t="s">
        <v>190</v>
      </c>
      <c r="B33">
        <v>624</v>
      </c>
      <c r="C33" s="36">
        <f>SUM(C17:C32)</f>
        <v>0</v>
      </c>
      <c r="D33" s="34"/>
    </row>
    <row r="34" spans="1:5" x14ac:dyDescent="0.25">
      <c r="A34" s="138"/>
      <c r="B34" s="34"/>
      <c r="C34" s="34"/>
      <c r="D34" s="34"/>
    </row>
    <row r="35" spans="1:5" x14ac:dyDescent="0.25">
      <c r="A35" s="138"/>
      <c r="C35" s="36"/>
      <c r="D35" s="34"/>
    </row>
    <row r="36" spans="1:5" x14ac:dyDescent="0.25">
      <c r="A36" t="s">
        <v>193</v>
      </c>
      <c r="B36">
        <v>642</v>
      </c>
      <c r="C36" s="27">
        <f>'Poistot, lainat, muut'!H27</f>
        <v>0</v>
      </c>
      <c r="D36" s="234" t="s">
        <v>196</v>
      </c>
    </row>
    <row r="37" spans="1:5" x14ac:dyDescent="0.25">
      <c r="A37" t="s">
        <v>194</v>
      </c>
      <c r="B37">
        <v>643</v>
      </c>
      <c r="C37" s="27">
        <f>'Poistot, lainat, muut'!H14</f>
        <v>0</v>
      </c>
      <c r="D37" s="234"/>
    </row>
    <row r="38" spans="1:5" x14ac:dyDescent="0.25">
      <c r="A38" t="s">
        <v>195</v>
      </c>
      <c r="B38">
        <v>644</v>
      </c>
      <c r="C38" s="27">
        <f>'Poistot, lainat, muut'!H39</f>
        <v>0</v>
      </c>
      <c r="D38" s="234"/>
    </row>
    <row r="39" spans="1:5" x14ac:dyDescent="0.25">
      <c r="A39" s="24"/>
      <c r="B39" s="166"/>
      <c r="C39" s="44"/>
      <c r="D39" s="2"/>
    </row>
    <row r="40" spans="1:5" x14ac:dyDescent="0.25">
      <c r="A40" s="1" t="s">
        <v>197</v>
      </c>
      <c r="C40" s="36">
        <f>SUM(C36:C39,C33)</f>
        <v>0</v>
      </c>
    </row>
    <row r="41" spans="1:5" x14ac:dyDescent="0.25">
      <c r="A41" t="s">
        <v>9</v>
      </c>
      <c r="C41" s="27">
        <f>Menot!V150</f>
        <v>0</v>
      </c>
    </row>
    <row r="42" spans="1:5" x14ac:dyDescent="0.25">
      <c r="A42" s="1" t="s">
        <v>245</v>
      </c>
      <c r="C42" s="27">
        <f>C14-C40-C41</f>
        <v>0</v>
      </c>
    </row>
    <row r="44" spans="1:5" ht="15.75" thickBot="1" x14ac:dyDescent="0.3">
      <c r="A44" s="1"/>
      <c r="D44" s="87"/>
      <c r="E44" s="93"/>
    </row>
    <row r="45" spans="1:5" ht="15.75" thickBot="1" x14ac:dyDescent="0.3">
      <c r="A45" s="76" t="s">
        <v>24</v>
      </c>
      <c r="B45" s="77"/>
      <c r="C45" s="86" t="s">
        <v>38</v>
      </c>
      <c r="D45" s="87"/>
      <c r="E45" s="93"/>
    </row>
    <row r="46" spans="1:5" x14ac:dyDescent="0.25">
      <c r="A46" s="68">
        <f>Tilinumerot!A3</f>
        <v>3000</v>
      </c>
      <c r="B46" s="69"/>
      <c r="C46" s="70">
        <f>SUMIF(Tulot!$M$5:$M$149,A46,Tulot!$AA$5:$AA$149)</f>
        <v>0</v>
      </c>
      <c r="D46" s="87">
        <f>IF(C46&gt;0,C46/$C$74,0)</f>
        <v>0</v>
      </c>
      <c r="E46" s="93" t="str">
        <f>Tilinumerot!C3</f>
        <v>Myynti</v>
      </c>
    </row>
    <row r="47" spans="1:5" x14ac:dyDescent="0.25">
      <c r="A47" s="71">
        <f>Tilinumerot!A4</f>
        <v>3010</v>
      </c>
      <c r="C47" s="72">
        <f>SUMIF(Tulot!$M$5:$M$149,A47,Tulot!$AA$5:$AA$149)</f>
        <v>0</v>
      </c>
      <c r="D47" s="87">
        <f t="shared" ref="D47:D74" si="1">IF(C47&gt;0,C47/$C$74,0)</f>
        <v>0</v>
      </c>
      <c r="E47" s="93" t="str">
        <f>Tilinumerot!C4</f>
        <v>Myynti 2</v>
      </c>
    </row>
    <row r="48" spans="1:5" x14ac:dyDescent="0.25">
      <c r="A48" s="71">
        <f>Tilinumerot!A5</f>
        <v>3020</v>
      </c>
      <c r="C48" s="72">
        <f>SUMIF(Tulot!$M$5:$M$149,A48,Tulot!$AA$5:$AA$149)</f>
        <v>0</v>
      </c>
      <c r="D48" s="87">
        <f t="shared" si="1"/>
        <v>0</v>
      </c>
      <c r="E48" s="93" t="str">
        <f>Tilinumerot!C5</f>
        <v>Myynti 3</v>
      </c>
    </row>
    <row r="49" spans="1:5" x14ac:dyDescent="0.25">
      <c r="A49" s="71">
        <f>Tilinumerot!A6</f>
        <v>3030</v>
      </c>
      <c r="C49" s="72">
        <f>SUMIF(Tulot!$M$5:$M$149,A49,Tulot!$AA$5:$AA$149)</f>
        <v>0</v>
      </c>
      <c r="D49" s="87">
        <f t="shared" si="1"/>
        <v>0</v>
      </c>
      <c r="E49" s="93" t="str">
        <f>Tilinumerot!C6</f>
        <v>Myynti 4</v>
      </c>
    </row>
    <row r="50" spans="1:5" x14ac:dyDescent="0.25">
      <c r="A50" s="71">
        <f>Tilinumerot!A7</f>
        <v>3040</v>
      </c>
      <c r="C50" s="72">
        <f>SUMIF(Tulot!$M$5:$M$149,A50,Tulot!$AA$5:$AA$149)</f>
        <v>0</v>
      </c>
      <c r="D50" s="87">
        <f t="shared" si="1"/>
        <v>0</v>
      </c>
      <c r="E50" s="93" t="str">
        <f>Tilinumerot!C7</f>
        <v>Myynti 5</v>
      </c>
    </row>
    <row r="51" spans="1:5" x14ac:dyDescent="0.25">
      <c r="A51" s="71">
        <f>Tilinumerot!A8</f>
        <v>3050</v>
      </c>
      <c r="C51" s="72">
        <f>SUMIF(Tulot!$M$5:$M$149,A51,Tulot!$AA$5:$AA$149)</f>
        <v>0</v>
      </c>
      <c r="D51" s="87">
        <f t="shared" si="1"/>
        <v>0</v>
      </c>
      <c r="E51" s="93" t="str">
        <f>Tilinumerot!C8</f>
        <v>Myynti 6</v>
      </c>
    </row>
    <row r="52" spans="1:5" x14ac:dyDescent="0.25">
      <c r="A52" s="71">
        <f>Tilinumerot!A9</f>
        <v>3060</v>
      </c>
      <c r="C52" s="72">
        <f>SUMIF(Tulot!$M$5:$M$149,A52,Tulot!$AA$5:$AA$149)</f>
        <v>0</v>
      </c>
      <c r="D52" s="87">
        <f t="shared" si="1"/>
        <v>0</v>
      </c>
      <c r="E52" s="93" t="str">
        <f>Tilinumerot!C9</f>
        <v>Myynti 7</v>
      </c>
    </row>
    <row r="53" spans="1:5" x14ac:dyDescent="0.25">
      <c r="A53" s="71">
        <f>Tilinumerot!A10</f>
        <v>3070</v>
      </c>
      <c r="C53" s="72">
        <f>SUMIF(Tulot!$M$5:$M$149,A53,Tulot!$AA$5:$AA$149)</f>
        <v>0</v>
      </c>
      <c r="D53" s="87">
        <f t="shared" si="1"/>
        <v>0</v>
      </c>
      <c r="E53" s="93" t="str">
        <f>Tilinumerot!C10</f>
        <v>Myynti 8</v>
      </c>
    </row>
    <row r="54" spans="1:5" x14ac:dyDescent="0.25">
      <c r="A54" s="71">
        <f>Tilinumerot!A11</f>
        <v>3080</v>
      </c>
      <c r="C54" s="72">
        <f>SUMIF(Tulot!$M$5:$M$149,A54,Tulot!$AA$5:$AA$149)</f>
        <v>0</v>
      </c>
      <c r="D54" s="87">
        <f t="shared" si="1"/>
        <v>0</v>
      </c>
      <c r="E54" s="93" t="str">
        <f>Tilinumerot!C11</f>
        <v>Myynti 9</v>
      </c>
    </row>
    <row r="55" spans="1:5" x14ac:dyDescent="0.25">
      <c r="A55" s="71">
        <f>Tilinumerot!A12</f>
        <v>3090</v>
      </c>
      <c r="C55" s="72">
        <f>SUMIF(Tulot!$M$5:$M$149,A55,Tulot!$AA$5:$AA$149)</f>
        <v>0</v>
      </c>
      <c r="D55" s="87">
        <f t="shared" si="1"/>
        <v>0</v>
      </c>
      <c r="E55" s="93" t="str">
        <f>Tilinumerot!C12</f>
        <v>Myynti 10</v>
      </c>
    </row>
    <row r="56" spans="1:5" x14ac:dyDescent="0.25">
      <c r="A56" s="71">
        <f>Tilinumerot!A13</f>
        <v>3100</v>
      </c>
      <c r="C56" s="72">
        <f>SUMIF(Tulot!$M$5:$M$149,A56,Tulot!$AA$5:$AA$149)</f>
        <v>0</v>
      </c>
      <c r="D56" s="87">
        <f t="shared" si="1"/>
        <v>0</v>
      </c>
      <c r="E56" s="93" t="str">
        <f>Tilinumerot!C13</f>
        <v>Myynti 11</v>
      </c>
    </row>
    <row r="57" spans="1:5" x14ac:dyDescent="0.25">
      <c r="A57" s="71">
        <f>Tilinumerot!A14</f>
        <v>3110</v>
      </c>
      <c r="C57" s="72">
        <f>SUMIF(Tulot!$M$5:$M$149,A57,Tulot!$AA$5:$AA$149)</f>
        <v>0</v>
      </c>
      <c r="D57" s="87">
        <f t="shared" si="1"/>
        <v>0</v>
      </c>
      <c r="E57" s="93" t="str">
        <f>Tilinumerot!C14</f>
        <v>Myynti 12</v>
      </c>
    </row>
    <row r="58" spans="1:5" x14ac:dyDescent="0.25">
      <c r="A58" s="71">
        <f>Tilinumerot!A15</f>
        <v>3120</v>
      </c>
      <c r="C58" s="72">
        <f>SUMIF(Tulot!$M$5:$M$149,A58,Tulot!$AA$5:$AA$149)</f>
        <v>0</v>
      </c>
      <c r="D58" s="87">
        <f t="shared" si="1"/>
        <v>0</v>
      </c>
      <c r="E58" s="93" t="str">
        <f>Tilinumerot!C15</f>
        <v>Myynti 13</v>
      </c>
    </row>
    <row r="59" spans="1:5" x14ac:dyDescent="0.25">
      <c r="A59" s="71">
        <f>Tilinumerot!A16</f>
        <v>3130</v>
      </c>
      <c r="C59" s="72">
        <f>SUMIF(Tulot!$M$5:$M$149,A59,Tulot!$AA$5:$AA$149)</f>
        <v>0</v>
      </c>
      <c r="D59" s="87">
        <f t="shared" si="1"/>
        <v>0</v>
      </c>
      <c r="E59" s="93" t="str">
        <f>Tilinumerot!C16</f>
        <v>Myynti 14</v>
      </c>
    </row>
    <row r="60" spans="1:5" x14ac:dyDescent="0.25">
      <c r="A60" s="71">
        <f>Tilinumerot!A17</f>
        <v>3140</v>
      </c>
      <c r="C60" s="72">
        <f>SUMIF(Tulot!$M$5:$M$149,A60,Tulot!$AA$5:$AA$149)</f>
        <v>0</v>
      </c>
      <c r="D60" s="87">
        <f t="shared" si="1"/>
        <v>0</v>
      </c>
      <c r="E60" s="93" t="str">
        <f>Tilinumerot!C17</f>
        <v>Myynti 15</v>
      </c>
    </row>
    <row r="61" spans="1:5" x14ac:dyDescent="0.25">
      <c r="A61" s="71">
        <f>Tilinumerot!A18</f>
        <v>3150</v>
      </c>
      <c r="C61" s="72">
        <f>SUMIF(Tulot!$M$5:$M$149,A61,Tulot!$AA$5:$AA$149)</f>
        <v>0</v>
      </c>
      <c r="D61" s="87">
        <f t="shared" si="1"/>
        <v>0</v>
      </c>
      <c r="E61" s="93" t="str">
        <f>Tilinumerot!C18</f>
        <v>Myynti 16</v>
      </c>
    </row>
    <row r="62" spans="1:5" x14ac:dyDescent="0.25">
      <c r="A62" s="71">
        <f>Tilinumerot!A19</f>
        <v>3160</v>
      </c>
      <c r="C62" s="72">
        <f>SUMIF(Tulot!$M$5:$M$149,A62,Tulot!$AA$5:$AA$149)</f>
        <v>0</v>
      </c>
      <c r="D62" s="87">
        <f t="shared" si="1"/>
        <v>0</v>
      </c>
      <c r="E62" s="93" t="str">
        <f>Tilinumerot!C19</f>
        <v>Myynti 17</v>
      </c>
    </row>
    <row r="63" spans="1:5" x14ac:dyDescent="0.25">
      <c r="A63" s="71">
        <f>Tilinumerot!A20</f>
        <v>3170</v>
      </c>
      <c r="C63" s="72">
        <f>SUMIF(Tulot!$M$5:$M$149,A63,Tulot!$AA$5:$AA$149)</f>
        <v>0</v>
      </c>
      <c r="D63" s="87">
        <f t="shared" si="1"/>
        <v>0</v>
      </c>
      <c r="E63" s="93" t="str">
        <f>Tilinumerot!C20</f>
        <v>Myynti 18</v>
      </c>
    </row>
    <row r="64" spans="1:5" x14ac:dyDescent="0.25">
      <c r="A64" s="71" t="str">
        <f>Tilinumerot!A21</f>
        <v>x</v>
      </c>
      <c r="C64" s="72">
        <f>SUMIF(Tulot!$M$5:$M$149,A64,Tulot!$AA$5:$AA$149)</f>
        <v>0</v>
      </c>
      <c r="D64" s="87">
        <f t="shared" si="1"/>
        <v>0</v>
      </c>
      <c r="E64" s="93">
        <f>Tilinumerot!C21</f>
        <v>0</v>
      </c>
    </row>
    <row r="65" spans="1:5" x14ac:dyDescent="0.25">
      <c r="A65" s="71" t="str">
        <f>Tilinumerot!A22</f>
        <v>x</v>
      </c>
      <c r="C65" s="72">
        <f>SUMIF(Tulot!$M$5:$M$149,A65,Tulot!$AA$5:$AA$149)</f>
        <v>0</v>
      </c>
      <c r="D65" s="87">
        <f t="shared" si="1"/>
        <v>0</v>
      </c>
      <c r="E65" s="93">
        <f>Tilinumerot!C22</f>
        <v>0</v>
      </c>
    </row>
    <row r="66" spans="1:5" x14ac:dyDescent="0.25">
      <c r="A66" s="71" t="str">
        <f>Tilinumerot!A23</f>
        <v>x</v>
      </c>
      <c r="C66" s="72">
        <f>SUMIF(Tulot!$M$5:$M$149,A66,Tulot!$AA$5:$AA$149)</f>
        <v>0</v>
      </c>
      <c r="D66" s="87">
        <f t="shared" si="1"/>
        <v>0</v>
      </c>
      <c r="E66" s="93">
        <f>Tilinumerot!C23</f>
        <v>0</v>
      </c>
    </row>
    <row r="67" spans="1:5" x14ac:dyDescent="0.25">
      <c r="A67" s="71" t="str">
        <f>Tilinumerot!A24</f>
        <v>x</v>
      </c>
      <c r="C67" s="72">
        <f>SUMIF(Tulot!$M$5:$M$149,A67,Tulot!$AA$5:$AA$149)</f>
        <v>0</v>
      </c>
      <c r="D67" s="87">
        <f t="shared" si="1"/>
        <v>0</v>
      </c>
      <c r="E67" s="93">
        <f>Tilinumerot!C24</f>
        <v>0</v>
      </c>
    </row>
    <row r="68" spans="1:5" x14ac:dyDescent="0.25">
      <c r="A68" s="71" t="str">
        <f>Tilinumerot!A25</f>
        <v>x</v>
      </c>
      <c r="C68" s="72">
        <f>SUMIF(Tulot!$M$5:$M$149,A68,Tulot!$AA$5:$AA$149)</f>
        <v>0</v>
      </c>
      <c r="D68" s="87">
        <f t="shared" si="1"/>
        <v>0</v>
      </c>
      <c r="E68" s="93">
        <f>Tilinumerot!C25</f>
        <v>0</v>
      </c>
    </row>
    <row r="69" spans="1:5" x14ac:dyDescent="0.25">
      <c r="A69" s="71" t="str">
        <f>Tilinumerot!A26</f>
        <v>x</v>
      </c>
      <c r="C69" s="72">
        <f>SUMIF(Tulot!$M$5:$M$149,A69,Tulot!$AA$5:$AA$149)</f>
        <v>0</v>
      </c>
      <c r="D69" s="87">
        <f t="shared" si="1"/>
        <v>0</v>
      </c>
      <c r="E69" s="93">
        <f>Tilinumerot!C26</f>
        <v>0</v>
      </c>
    </row>
    <row r="70" spans="1:5" x14ac:dyDescent="0.25">
      <c r="A70" s="71" t="str">
        <f>Tilinumerot!A27</f>
        <v>x</v>
      </c>
      <c r="C70" s="72">
        <f>SUMIF(Tulot!$M$5:$M$149,A70,Tulot!$AA$5:$AA$149)</f>
        <v>0</v>
      </c>
      <c r="D70" s="87">
        <f t="shared" si="1"/>
        <v>0</v>
      </c>
      <c r="E70" s="93">
        <f>Tilinumerot!C27</f>
        <v>0</v>
      </c>
    </row>
    <row r="71" spans="1:5" x14ac:dyDescent="0.25">
      <c r="A71" s="71" t="str">
        <f>Tilinumerot!A28</f>
        <v>x</v>
      </c>
      <c r="C71" s="72">
        <f>SUMIF(Tulot!$M$5:$M$149,A71,Tulot!$AA$5:$AA$149)</f>
        <v>0</v>
      </c>
      <c r="D71" s="87">
        <f t="shared" si="1"/>
        <v>0</v>
      </c>
      <c r="E71" s="93">
        <f>Tilinumerot!C28</f>
        <v>0</v>
      </c>
    </row>
    <row r="72" spans="1:5" x14ac:dyDescent="0.25">
      <c r="A72" s="71">
        <f>Tilinumerot!A29</f>
        <v>8010</v>
      </c>
      <c r="C72" s="72">
        <f>SUMIF(Tulot!$M$5:$M$149,A72,Tulot!$AA$5:$AA$149)</f>
        <v>0</v>
      </c>
      <c r="D72" s="87">
        <f t="shared" si="1"/>
        <v>0</v>
      </c>
      <c r="E72" s="93" t="str">
        <f>Tilinumerot!C29</f>
        <v>Korkotulot</v>
      </c>
    </row>
    <row r="73" spans="1:5" ht="15.75" thickBot="1" x14ac:dyDescent="0.3">
      <c r="A73" s="73">
        <f>Tilinumerot!A30</f>
        <v>8015</v>
      </c>
      <c r="B73" s="74"/>
      <c r="C73" s="75">
        <f>SUMIF(Tulot!$M$5:$M$149,A73,Tulot!$AA$5:$AA$149)</f>
        <v>0</v>
      </c>
      <c r="D73" s="87">
        <f t="shared" si="1"/>
        <v>0</v>
      </c>
      <c r="E73" s="93" t="str">
        <f>Tilinumerot!C30</f>
        <v>Osinkotulot</v>
      </c>
    </row>
    <row r="74" spans="1:5" ht="15.75" thickBot="1" x14ac:dyDescent="0.3">
      <c r="A74" s="62"/>
      <c r="C74" s="6">
        <f>SUM(C46:C73)</f>
        <v>0</v>
      </c>
      <c r="D74" s="87">
        <f t="shared" si="1"/>
        <v>0</v>
      </c>
      <c r="E74" s="93"/>
    </row>
    <row r="75" spans="1:5" ht="15.75" thickBot="1" x14ac:dyDescent="0.3">
      <c r="A75" s="76" t="s">
        <v>25</v>
      </c>
      <c r="B75" s="77"/>
      <c r="C75" s="78"/>
      <c r="D75" s="87"/>
      <c r="E75" s="93"/>
    </row>
    <row r="76" spans="1:5" x14ac:dyDescent="0.25">
      <c r="A76" s="71">
        <f>Tilinumerot!D3</f>
        <v>4000</v>
      </c>
      <c r="C76" s="72">
        <f>SUMIF(Menot!$M$5:$M$149,A76,Menot!$AA$5:$AA$149)</f>
        <v>0</v>
      </c>
      <c r="D76" s="87">
        <f>IF(C76&gt;0,C76/$C$104,0)</f>
        <v>0</v>
      </c>
      <c r="E76" s="93" t="str">
        <f>Tilinumerot!F3</f>
        <v>Ostot 1</v>
      </c>
    </row>
    <row r="77" spans="1:5" x14ac:dyDescent="0.25">
      <c r="A77" s="71">
        <f>Tilinumerot!D4</f>
        <v>4010</v>
      </c>
      <c r="C77" s="72">
        <f>SUMIF(Menot!$M$5:$M$149,A77,Menot!$AA$5:$AA$149)</f>
        <v>0</v>
      </c>
      <c r="D77" s="87">
        <f t="shared" ref="D77:D104" si="2">IF(C77&gt;0,C77/$C$104,0)</f>
        <v>0</v>
      </c>
      <c r="E77" s="93" t="str">
        <f>Tilinumerot!F4</f>
        <v>Ostot 2</v>
      </c>
    </row>
    <row r="78" spans="1:5" x14ac:dyDescent="0.25">
      <c r="A78" s="71">
        <f>Tilinumerot!D5</f>
        <v>4020</v>
      </c>
      <c r="C78" s="72">
        <f>SUMIF(Menot!$M$5:$M$149,A78,Menot!$AA$5:$AA$149)</f>
        <v>0</v>
      </c>
      <c r="D78" s="87">
        <f t="shared" si="2"/>
        <v>0</v>
      </c>
      <c r="E78" s="93" t="str">
        <f>Tilinumerot!F5</f>
        <v>Ostot 3</v>
      </c>
    </row>
    <row r="79" spans="1:5" x14ac:dyDescent="0.25">
      <c r="A79" s="71">
        <f>Tilinumerot!D6</f>
        <v>4030</v>
      </c>
      <c r="C79" s="72">
        <f>SUMIF(Menot!$M$5:$M$149,A79,Menot!$AA$5:$AA$149)</f>
        <v>0</v>
      </c>
      <c r="D79" s="87">
        <f t="shared" si="2"/>
        <v>0</v>
      </c>
      <c r="E79" s="93" t="str">
        <f>Tilinumerot!F6</f>
        <v>Ostot 4</v>
      </c>
    </row>
    <row r="80" spans="1:5" x14ac:dyDescent="0.25">
      <c r="A80" s="71" t="str">
        <f>Tilinumerot!D7</f>
        <v>x</v>
      </c>
      <c r="C80" s="72">
        <f>SUMIF(Menot!$M$5:$M$149,A80,Menot!$AA$5:$AA$149)</f>
        <v>0</v>
      </c>
      <c r="D80" s="87">
        <f t="shared" si="2"/>
        <v>0</v>
      </c>
      <c r="E80" s="93" t="str">
        <f>Tilinumerot!F7</f>
        <v>x</v>
      </c>
    </row>
    <row r="81" spans="1:5" x14ac:dyDescent="0.25">
      <c r="A81" s="71" t="str">
        <f>Tilinumerot!D8</f>
        <v>x</v>
      </c>
      <c r="C81" s="72">
        <f>SUMIF(Menot!$M$5:$M$149,A81,Menot!$AA$5:$AA$149)</f>
        <v>0</v>
      </c>
      <c r="D81" s="87">
        <f t="shared" si="2"/>
        <v>0</v>
      </c>
      <c r="E81" s="93" t="str">
        <f>Tilinumerot!F8</f>
        <v>x</v>
      </c>
    </row>
    <row r="82" spans="1:5" x14ac:dyDescent="0.25">
      <c r="A82" s="71" t="str">
        <f>Tilinumerot!D9</f>
        <v>x</v>
      </c>
      <c r="C82" s="72">
        <f>SUMIF(Menot!$M$5:$M$149,A82,Menot!$AA$5:$AA$149)</f>
        <v>0</v>
      </c>
      <c r="D82" s="87">
        <f t="shared" si="2"/>
        <v>0</v>
      </c>
      <c r="E82" s="93" t="str">
        <f>Tilinumerot!F9</f>
        <v>x</v>
      </c>
    </row>
    <row r="83" spans="1:5" x14ac:dyDescent="0.25">
      <c r="A83" s="71" t="str">
        <f>Tilinumerot!D10</f>
        <v>x</v>
      </c>
      <c r="C83" s="72">
        <f>SUMIF(Menot!$M$5:$M$149,A83,Menot!$AA$5:$AA$149)</f>
        <v>0</v>
      </c>
      <c r="D83" s="87">
        <f t="shared" si="2"/>
        <v>0</v>
      </c>
      <c r="E83" s="93" t="str">
        <f>Tilinumerot!F10</f>
        <v>x</v>
      </c>
    </row>
    <row r="84" spans="1:5" x14ac:dyDescent="0.25">
      <c r="A84" s="71">
        <f>Tilinumerot!D11</f>
        <v>4610</v>
      </c>
      <c r="C84" s="72">
        <f>SUMIF(Menot!$M$5:$M$149,A84,Menot!$AA$5:$AA$149)</f>
        <v>0</v>
      </c>
      <c r="D84" s="87">
        <f t="shared" si="2"/>
        <v>0</v>
      </c>
      <c r="E84" s="93" t="str">
        <f>Tilinumerot!F11</f>
        <v>taimet ja tarvikkeet</v>
      </c>
    </row>
    <row r="85" spans="1:5" x14ac:dyDescent="0.25">
      <c r="A85" s="71">
        <f>Tilinumerot!D12</f>
        <v>4800</v>
      </c>
      <c r="C85" s="72">
        <f>SUMIF(Menot!$M$5:$M$149,A85,Menot!$AA$5:$AA$149)</f>
        <v>0</v>
      </c>
      <c r="D85" s="87">
        <f t="shared" si="2"/>
        <v>0</v>
      </c>
      <c r="E85" s="93" t="str">
        <f>Tilinumerot!F12</f>
        <v>Ulkopuoliset palvelut</v>
      </c>
    </row>
    <row r="86" spans="1:5" x14ac:dyDescent="0.25">
      <c r="A86" s="71">
        <f>Tilinumerot!D13</f>
        <v>4863</v>
      </c>
      <c r="C86" s="72">
        <f>SUMIF(Menot!$M$5:$M$149,A86,Menot!$AA$5:$AA$149)</f>
        <v>0</v>
      </c>
      <c r="D86" s="87">
        <f t="shared" si="2"/>
        <v>0</v>
      </c>
      <c r="E86" s="93" t="str">
        <f>Tilinumerot!F13</f>
        <v>Metsänhoitopalvelut</v>
      </c>
    </row>
    <row r="87" spans="1:5" x14ac:dyDescent="0.25">
      <c r="A87" s="71">
        <f>Tilinumerot!D14</f>
        <v>4999</v>
      </c>
      <c r="C87" s="72">
        <f>SUMIF(Menot!$M$5:$M$149,A87,Menot!$AA$5:$AA$149)</f>
        <v>0</v>
      </c>
      <c r="D87" s="87">
        <f t="shared" si="2"/>
        <v>0</v>
      </c>
      <c r="E87" s="93" t="str">
        <f>Tilinumerot!F14</f>
        <v>Muut</v>
      </c>
    </row>
    <row r="88" spans="1:5" x14ac:dyDescent="0.25">
      <c r="A88" s="71" t="str">
        <f>Tilinumerot!D15</f>
        <v>x</v>
      </c>
      <c r="C88" s="72">
        <f>SUMIF(Menot!$M$5:$M$149,A88,Menot!$AA$5:$AA$149)</f>
        <v>0</v>
      </c>
      <c r="D88" s="87">
        <f t="shared" si="2"/>
        <v>0</v>
      </c>
      <c r="E88" s="93" t="str">
        <f>Tilinumerot!F15</f>
        <v>x</v>
      </c>
    </row>
    <row r="89" spans="1:5" x14ac:dyDescent="0.25">
      <c r="A89" s="71">
        <f>Tilinumerot!D16</f>
        <v>5440</v>
      </c>
      <c r="C89" s="72">
        <f>SUMIF(Menot!$M$5:$M$149,A89,Menot!$AA$5:$AA$149)</f>
        <v>0</v>
      </c>
      <c r="D89" s="87">
        <f t="shared" si="2"/>
        <v>0</v>
      </c>
      <c r="E89" s="93" t="str">
        <f>Tilinumerot!F16</f>
        <v>Sähkö</v>
      </c>
    </row>
    <row r="90" spans="1:5" x14ac:dyDescent="0.25">
      <c r="A90" s="71">
        <f>Tilinumerot!D17</f>
        <v>5450</v>
      </c>
      <c r="C90" s="72">
        <f>SUMIF(Menot!$M$5:$M$149,A90,Menot!$AA$5:$AA$149)</f>
        <v>0</v>
      </c>
      <c r="D90" s="87">
        <f t="shared" si="2"/>
        <v>0</v>
      </c>
      <c r="E90" s="93" t="str">
        <f>Tilinumerot!F17</f>
        <v>Vesimaksut</v>
      </c>
    </row>
    <row r="91" spans="1:5" x14ac:dyDescent="0.25">
      <c r="A91" s="71">
        <f>Tilinumerot!D18</f>
        <v>5460</v>
      </c>
      <c r="C91" s="72">
        <f>SUMIF(Menot!$M$5:$M$149,A91,Menot!$AA$5:$AA$149)</f>
        <v>0</v>
      </c>
      <c r="D91" s="87">
        <f t="shared" si="2"/>
        <v>0</v>
      </c>
      <c r="E91" s="93" t="str">
        <f>Tilinumerot!F18</f>
        <v>Jäte</v>
      </c>
    </row>
    <row r="92" spans="1:5" x14ac:dyDescent="0.25">
      <c r="A92" s="71">
        <f>Tilinumerot!D19</f>
        <v>5499</v>
      </c>
      <c r="C92" s="72">
        <f>SUMIF(Menot!$M$5:$M$149,A92,Menot!$AA$5:$AA$149)</f>
        <v>0</v>
      </c>
      <c r="D92" s="87">
        <f t="shared" si="2"/>
        <v>0</v>
      </c>
      <c r="E92" s="93" t="str">
        <f>Tilinumerot!F19</f>
        <v>Muut menot</v>
      </c>
    </row>
    <row r="93" spans="1:5" x14ac:dyDescent="0.25">
      <c r="A93" s="71">
        <f>Tilinumerot!D20</f>
        <v>6185</v>
      </c>
      <c r="C93" s="72">
        <f>SUMIF(Menot!$M$5:$M$149,A93,Menot!$AA$5:$AA$149)</f>
        <v>0</v>
      </c>
      <c r="D93" s="87">
        <f t="shared" si="2"/>
        <v>0</v>
      </c>
      <c r="E93" s="93" t="str">
        <f>Tilinumerot!F20</f>
        <v>Jäsenmaksut</v>
      </c>
    </row>
    <row r="94" spans="1:5" x14ac:dyDescent="0.25">
      <c r="A94" s="71">
        <f>Tilinumerot!D21</f>
        <v>7350</v>
      </c>
      <c r="C94" s="72">
        <f>SUMIF(Menot!$M$5:$M$149,A94,Menot!$AA$5:$AA$149)</f>
        <v>0</v>
      </c>
      <c r="D94" s="87">
        <f t="shared" si="2"/>
        <v>0</v>
      </c>
      <c r="E94" s="93" t="str">
        <f>Tilinumerot!F21</f>
        <v>Polttoaineet</v>
      </c>
    </row>
    <row r="95" spans="1:5" x14ac:dyDescent="0.25">
      <c r="A95" s="71" t="str">
        <f>Tilinumerot!D22</f>
        <v>x</v>
      </c>
      <c r="C95" s="72">
        <f>SUMIF(Menot!$M$5:$M$149,A95,Menot!$AA$5:$AA$149)</f>
        <v>0</v>
      </c>
      <c r="D95" s="87">
        <f t="shared" si="2"/>
        <v>0</v>
      </c>
      <c r="E95" s="93">
        <f>Tilinumerot!F22</f>
        <v>0</v>
      </c>
    </row>
    <row r="96" spans="1:5" x14ac:dyDescent="0.25">
      <c r="A96" s="71" t="str">
        <f>Tilinumerot!D23</f>
        <v>x</v>
      </c>
      <c r="C96" s="72">
        <f>SUMIF(Menot!$M$5:$M$149,A96,Menot!$AA$5:$AA$149)</f>
        <v>0</v>
      </c>
      <c r="D96" s="87">
        <f t="shared" si="2"/>
        <v>0</v>
      </c>
      <c r="E96" s="93">
        <f>Tilinumerot!F23</f>
        <v>0</v>
      </c>
    </row>
    <row r="97" spans="1:5" x14ac:dyDescent="0.25">
      <c r="A97" s="71" t="str">
        <f>Tilinumerot!D24</f>
        <v>x</v>
      </c>
      <c r="C97" s="72">
        <f>SUMIF(Menot!$M$5:$M$149,A97,Menot!$AA$5:$AA$149)</f>
        <v>0</v>
      </c>
      <c r="D97" s="87">
        <f t="shared" si="2"/>
        <v>0</v>
      </c>
      <c r="E97" s="93">
        <f>Tilinumerot!F24</f>
        <v>0</v>
      </c>
    </row>
    <row r="98" spans="1:5" x14ac:dyDescent="0.25">
      <c r="A98" s="71" t="str">
        <f>Tilinumerot!D25</f>
        <v>x</v>
      </c>
      <c r="C98" s="72">
        <f>SUMIF(Menot!$M$5:$M$149,A98,Menot!$AA$5:$AA$149)</f>
        <v>0</v>
      </c>
      <c r="D98" s="87">
        <f t="shared" si="2"/>
        <v>0</v>
      </c>
      <c r="E98" s="93">
        <f>Tilinumerot!F25</f>
        <v>0</v>
      </c>
    </row>
    <row r="99" spans="1:5" x14ac:dyDescent="0.25">
      <c r="A99" s="71" t="str">
        <f>Tilinumerot!D26</f>
        <v>x</v>
      </c>
      <c r="C99" s="72">
        <f>SUMIF(Menot!$M$5:$M$149,A99,Menot!$AA$5:$AA$149)</f>
        <v>0</v>
      </c>
      <c r="D99" s="87">
        <f t="shared" si="2"/>
        <v>0</v>
      </c>
      <c r="E99" s="93">
        <f>Tilinumerot!F26</f>
        <v>0</v>
      </c>
    </row>
    <row r="100" spans="1:5" x14ac:dyDescent="0.25">
      <c r="A100" s="71" t="str">
        <f>Tilinumerot!D27</f>
        <v>x</v>
      </c>
      <c r="C100" s="72">
        <f>SUMIF(Menot!$M$5:$M$149,A100,Menot!$AA$5:$AA$149)</f>
        <v>0</v>
      </c>
      <c r="D100" s="87">
        <f t="shared" si="2"/>
        <v>0</v>
      </c>
      <c r="E100" s="93">
        <f>Tilinumerot!F27</f>
        <v>0</v>
      </c>
    </row>
    <row r="101" spans="1:5" x14ac:dyDescent="0.25">
      <c r="A101" s="71" t="str">
        <f>Tilinumerot!D28</f>
        <v>x</v>
      </c>
      <c r="C101" s="72">
        <f>SUMIF(Menot!$M$5:$M$149,A101,Menot!$AA$5:$AA$149)</f>
        <v>0</v>
      </c>
      <c r="D101" s="87">
        <f t="shared" si="2"/>
        <v>0</v>
      </c>
      <c r="E101" s="93">
        <f>Tilinumerot!F28</f>
        <v>0</v>
      </c>
    </row>
    <row r="102" spans="1:5" x14ac:dyDescent="0.25">
      <c r="A102" s="71">
        <f>Tilinumerot!D29</f>
        <v>8110</v>
      </c>
      <c r="C102" s="72">
        <f>SUMIF(Menot!$M$5:$M$149,A102,Menot!$AA$5:$AA$149)</f>
        <v>0</v>
      </c>
      <c r="D102" s="87">
        <f t="shared" si="2"/>
        <v>0</v>
      </c>
      <c r="E102" s="93" t="str">
        <f>Tilinumerot!F29</f>
        <v>Korkokulut</v>
      </c>
    </row>
    <row r="103" spans="1:5" ht="15.75" thickBot="1" x14ac:dyDescent="0.3">
      <c r="A103" s="190"/>
      <c r="B103" s="74"/>
      <c r="C103" s="187">
        <v>0</v>
      </c>
      <c r="D103" s="87">
        <f t="shared" si="2"/>
        <v>0</v>
      </c>
      <c r="E103" s="191" t="s">
        <v>272</v>
      </c>
    </row>
    <row r="104" spans="1:5" x14ac:dyDescent="0.25">
      <c r="A104" s="62"/>
      <c r="C104" s="27">
        <f>SUM(C76:C103)</f>
        <v>0</v>
      </c>
      <c r="D104" s="87">
        <f t="shared" si="2"/>
        <v>0</v>
      </c>
      <c r="E104" s="93"/>
    </row>
    <row r="105" spans="1:5" ht="15.75" thickBot="1" x14ac:dyDescent="0.3">
      <c r="A105" s="62"/>
    </row>
    <row r="106" spans="1:5" x14ac:dyDescent="0.25">
      <c r="A106" s="105" t="s">
        <v>149</v>
      </c>
      <c r="B106" s="69"/>
      <c r="C106" s="106"/>
    </row>
    <row r="107" spans="1:5" x14ac:dyDescent="0.25">
      <c r="A107" s="107" t="s">
        <v>150</v>
      </c>
      <c r="C107" s="108"/>
    </row>
    <row r="108" spans="1:5" x14ac:dyDescent="0.25">
      <c r="A108" s="71" t="s">
        <v>139</v>
      </c>
      <c r="C108" s="110">
        <f>SUM(C4:C6)</f>
        <v>0</v>
      </c>
    </row>
    <row r="109" spans="1:5" x14ac:dyDescent="0.25">
      <c r="A109" s="71" t="s">
        <v>140</v>
      </c>
      <c r="C109" s="110">
        <f>SUM(C11:C13)</f>
        <v>0</v>
      </c>
    </row>
    <row r="110" spans="1:5" x14ac:dyDescent="0.25">
      <c r="A110" s="71" t="s">
        <v>151</v>
      </c>
      <c r="C110" s="110">
        <f>C7+C8+C9</f>
        <v>0</v>
      </c>
    </row>
    <row r="111" spans="1:5" x14ac:dyDescent="0.25">
      <c r="A111" s="109"/>
      <c r="C111" s="108"/>
      <c r="D111" s="173" t="s">
        <v>250</v>
      </c>
    </row>
    <row r="112" spans="1:5" x14ac:dyDescent="0.25">
      <c r="A112" s="107" t="s">
        <v>152</v>
      </c>
      <c r="C112" s="108"/>
    </row>
    <row r="113" spans="1:4" x14ac:dyDescent="0.25">
      <c r="A113" s="71" t="s">
        <v>153</v>
      </c>
      <c r="C113" s="110">
        <f>C20</f>
        <v>0</v>
      </c>
    </row>
    <row r="114" spans="1:4" x14ac:dyDescent="0.25">
      <c r="A114" s="71" t="s">
        <v>154</v>
      </c>
      <c r="C114" s="110">
        <f>SUM(C21:C28,C38,C41)</f>
        <v>0</v>
      </c>
    </row>
    <row r="115" spans="1:4" x14ac:dyDescent="0.25">
      <c r="A115" s="71" t="s">
        <v>47</v>
      </c>
      <c r="C115" s="110">
        <f>C36+C37+C38</f>
        <v>0</v>
      </c>
    </row>
    <row r="116" spans="1:4" x14ac:dyDescent="0.25">
      <c r="A116" s="71" t="s">
        <v>9</v>
      </c>
      <c r="C116" s="110">
        <f>C41</f>
        <v>0</v>
      </c>
    </row>
    <row r="117" spans="1:4" ht="15.75" thickBot="1" x14ac:dyDescent="0.3">
      <c r="A117" s="189"/>
      <c r="C117" s="188">
        <v>0</v>
      </c>
    </row>
    <row r="118" spans="1:4" ht="16.5" thickBot="1" x14ac:dyDescent="0.3">
      <c r="A118" s="111" t="s">
        <v>155</v>
      </c>
      <c r="B118" s="74"/>
      <c r="C118" s="112">
        <f>C108+C109+C110-C113-C114-C116-C117</f>
        <v>0</v>
      </c>
      <c r="D118" s="173" t="s">
        <v>251</v>
      </c>
    </row>
  </sheetData>
  <sheetProtection sheet="1" formatCells="0" formatColumns="0" formatRows="0"/>
  <mergeCells count="4">
    <mergeCell ref="H2:K2"/>
    <mergeCell ref="H1:K1"/>
    <mergeCell ref="E18:E19"/>
    <mergeCell ref="D36:D38"/>
  </mergeCells>
  <hyperlinks>
    <hyperlink ref="E17" location="Metsävähennys!A1" display="Laske Metsävähennys" xr:uid="{00000000-0004-0000-0300-000000000000}"/>
    <hyperlink ref="E18" location="'Hankintatyön laskeminen'!A1" display="hankintatyön laskeminen" xr:uid="{00000000-0004-0000-0300-000001000000}"/>
    <hyperlink ref="E18:E19" location="'Hankintatyön laskeminen'!A1" display="Laske Hankintatyö" xr:uid="{00000000-0004-0000-0300-000002000000}"/>
    <hyperlink ref="D36:D38" location="'Poistot, lainat, muut'!A1" display="Tee poistot" xr:uid="{00000000-0004-0000-0300-000003000000}"/>
  </hyperlinks>
  <pageMargins left="0.7" right="0.7" top="0.75" bottom="0.75" header="0.3" footer="0.3"/>
  <pageSetup paperSize="9" scale="57" orientation="landscape" horizontalDpi="4294967293" verticalDpi="4294967293" r:id="rId1"/>
  <rowBreaks count="1" manualBreakCount="1">
    <brk id="69"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4"/>
  <sheetViews>
    <sheetView zoomScale="70" zoomScaleNormal="70" workbookViewId="0">
      <selection activeCell="B7" sqref="B7"/>
    </sheetView>
  </sheetViews>
  <sheetFormatPr defaultRowHeight="15" x14ac:dyDescent="0.25"/>
  <cols>
    <col min="2" max="2" width="23.85546875" customWidth="1"/>
    <col min="3" max="3" width="15.28515625" customWidth="1"/>
    <col min="4" max="4" width="15.42578125" customWidth="1"/>
    <col min="5" max="5" width="22.42578125" customWidth="1"/>
    <col min="6" max="7" width="17" customWidth="1"/>
    <col min="8" max="8" width="20.140625" customWidth="1"/>
    <col min="9" max="9" width="19.5703125" customWidth="1"/>
    <col min="10" max="10" width="22.28515625" customWidth="1"/>
    <col min="11" max="12" width="18" customWidth="1"/>
    <col min="13" max="13" width="17.7109375" customWidth="1"/>
    <col min="14" max="14" width="19.5703125" customWidth="1"/>
    <col min="15" max="15" width="23.28515625" customWidth="1"/>
  </cols>
  <sheetData>
    <row r="1" spans="1:20" ht="15.75" x14ac:dyDescent="0.25">
      <c r="A1" s="37" t="s">
        <v>172</v>
      </c>
    </row>
    <row r="3" spans="1:20" ht="25.5" customHeight="1" x14ac:dyDescent="0.25">
      <c r="B3" t="s">
        <v>173</v>
      </c>
      <c r="H3" s="236" t="s">
        <v>179</v>
      </c>
      <c r="I3" s="236" t="s">
        <v>180</v>
      </c>
      <c r="J3" s="236" t="s">
        <v>181</v>
      </c>
      <c r="K3" s="236" t="s">
        <v>210</v>
      </c>
      <c r="L3" s="236" t="s">
        <v>211</v>
      </c>
      <c r="M3" s="237" t="s">
        <v>212</v>
      </c>
      <c r="N3" s="239" t="s">
        <v>288</v>
      </c>
      <c r="O3" s="236" t="s">
        <v>182</v>
      </c>
    </row>
    <row r="4" spans="1:20" ht="15" customHeight="1" thickBot="1" x14ac:dyDescent="0.3">
      <c r="B4" s="240" t="s">
        <v>174</v>
      </c>
      <c r="C4" s="240" t="s">
        <v>175</v>
      </c>
      <c r="D4" s="236" t="s">
        <v>176</v>
      </c>
      <c r="E4" s="236" t="s">
        <v>177</v>
      </c>
      <c r="F4" s="236" t="s">
        <v>178</v>
      </c>
      <c r="G4" s="198"/>
      <c r="H4" s="236"/>
      <c r="I4" s="236"/>
      <c r="J4" s="236"/>
      <c r="K4" s="236"/>
      <c r="L4" s="236"/>
      <c r="M4" s="237"/>
      <c r="N4" s="239"/>
      <c r="O4" s="236"/>
    </row>
    <row r="5" spans="1:20" x14ac:dyDescent="0.25">
      <c r="B5" s="240"/>
      <c r="C5" s="240"/>
      <c r="D5" s="236"/>
      <c r="E5" s="236"/>
      <c r="F5" s="236"/>
      <c r="G5" s="198" t="s">
        <v>287</v>
      </c>
      <c r="H5" s="120"/>
      <c r="I5" s="238"/>
      <c r="J5" s="236"/>
      <c r="K5" s="236"/>
      <c r="L5" s="236"/>
      <c r="M5" s="237"/>
      <c r="N5" s="239"/>
      <c r="O5" s="236"/>
    </row>
    <row r="6" spans="1:20" x14ac:dyDescent="0.25">
      <c r="B6" s="123"/>
      <c r="C6" s="123"/>
      <c r="D6" s="123"/>
      <c r="E6" s="123"/>
      <c r="F6" s="123"/>
      <c r="G6" s="123"/>
      <c r="H6" s="124"/>
      <c r="I6" s="123"/>
      <c r="J6" s="123"/>
      <c r="K6" s="123"/>
      <c r="L6" s="123"/>
      <c r="M6" s="123"/>
      <c r="N6" s="125"/>
      <c r="O6" s="123"/>
    </row>
    <row r="7" spans="1:20" x14ac:dyDescent="0.25">
      <c r="B7" s="24" t="s">
        <v>243</v>
      </c>
      <c r="C7" s="24">
        <v>1234567</v>
      </c>
      <c r="D7" s="90">
        <v>44727</v>
      </c>
      <c r="E7" s="44">
        <v>145000</v>
      </c>
      <c r="F7" s="44">
        <v>100000</v>
      </c>
      <c r="G7" s="199">
        <v>0.6</v>
      </c>
      <c r="H7" s="121">
        <f>F7*G7</f>
        <v>60000</v>
      </c>
      <c r="I7" s="44">
        <v>1500</v>
      </c>
      <c r="J7" s="122">
        <f>H7-I7</f>
        <v>58500</v>
      </c>
      <c r="K7" s="44">
        <v>2500</v>
      </c>
      <c r="L7" s="199">
        <f>IF(K7&gt;0,G7,0)</f>
        <v>0.6</v>
      </c>
      <c r="M7" s="50" t="str">
        <f>IF(AND(K7&gt;0),K7*L7&amp;" --&gt;Siirrä--&gt;",0)</f>
        <v>1500 --&gt;Siirrä--&gt;</v>
      </c>
      <c r="N7" s="44">
        <v>1500</v>
      </c>
      <c r="O7" s="81">
        <f>J7-N7</f>
        <v>57000</v>
      </c>
      <c r="P7" s="235"/>
      <c r="Q7" s="235"/>
      <c r="R7" s="235"/>
      <c r="S7" s="235"/>
      <c r="T7" s="235"/>
    </row>
    <row r="8" spans="1:20" x14ac:dyDescent="0.25">
      <c r="B8" s="24"/>
      <c r="C8" s="24"/>
      <c r="D8" s="90"/>
      <c r="E8" s="44">
        <v>0</v>
      </c>
      <c r="F8" s="44">
        <v>0</v>
      </c>
      <c r="G8" s="199">
        <v>0.6</v>
      </c>
      <c r="H8" s="121">
        <f t="shared" ref="H8:H19" si="0">F8*G8</f>
        <v>0</v>
      </c>
      <c r="I8" s="44">
        <v>0</v>
      </c>
      <c r="J8" s="122">
        <f t="shared" ref="J8:J21" si="1">H8-I8</f>
        <v>0</v>
      </c>
      <c r="K8" s="44">
        <v>0</v>
      </c>
      <c r="L8" s="199">
        <v>0.6</v>
      </c>
      <c r="M8" s="50">
        <f t="shared" ref="M8:M19" si="2">IF(AND(K8&gt;0),K8*L8&amp;" --&gt;Siirrä--&gt;",0)</f>
        <v>0</v>
      </c>
      <c r="N8" s="44">
        <v>0</v>
      </c>
      <c r="O8" s="81">
        <f>J8-N8</f>
        <v>0</v>
      </c>
      <c r="P8" s="235"/>
      <c r="Q8" s="235"/>
      <c r="R8" s="235"/>
      <c r="S8" s="235"/>
      <c r="T8" s="235"/>
    </row>
    <row r="9" spans="1:20" x14ac:dyDescent="0.25">
      <c r="B9" s="24"/>
      <c r="C9" s="24"/>
      <c r="D9" s="90"/>
      <c r="E9" s="44"/>
      <c r="F9" s="44"/>
      <c r="G9" s="199">
        <v>0.6</v>
      </c>
      <c r="H9" s="121">
        <f t="shared" si="0"/>
        <v>0</v>
      </c>
      <c r="I9" s="44"/>
      <c r="J9" s="122">
        <f t="shared" si="1"/>
        <v>0</v>
      </c>
      <c r="K9" s="44"/>
      <c r="L9" s="199">
        <v>0.6</v>
      </c>
      <c r="M9" s="50">
        <f t="shared" si="2"/>
        <v>0</v>
      </c>
      <c r="N9" s="44">
        <v>0</v>
      </c>
      <c r="O9" s="81">
        <f t="shared" ref="O9:O21" si="3">J9-N9</f>
        <v>0</v>
      </c>
      <c r="P9" s="235"/>
      <c r="Q9" s="235"/>
      <c r="R9" s="235"/>
      <c r="S9" s="235"/>
      <c r="T9" s="235"/>
    </row>
    <row r="10" spans="1:20" x14ac:dyDescent="0.25">
      <c r="B10" s="24"/>
      <c r="C10" s="24"/>
      <c r="D10" s="90"/>
      <c r="E10" s="44"/>
      <c r="F10" s="44"/>
      <c r="G10" s="199">
        <v>0.6</v>
      </c>
      <c r="H10" s="121">
        <f t="shared" si="0"/>
        <v>0</v>
      </c>
      <c r="I10" s="44"/>
      <c r="J10" s="122">
        <f t="shared" si="1"/>
        <v>0</v>
      </c>
      <c r="K10" s="44"/>
      <c r="L10" s="199">
        <v>0.6</v>
      </c>
      <c r="M10" s="50">
        <f t="shared" si="2"/>
        <v>0</v>
      </c>
      <c r="N10" s="44"/>
      <c r="O10" s="81">
        <f t="shared" si="3"/>
        <v>0</v>
      </c>
      <c r="P10" s="235"/>
      <c r="Q10" s="235"/>
      <c r="R10" s="235"/>
      <c r="S10" s="235"/>
      <c r="T10" s="235"/>
    </row>
    <row r="11" spans="1:20" x14ac:dyDescent="0.25">
      <c r="B11" s="24"/>
      <c r="C11" s="24"/>
      <c r="D11" s="90"/>
      <c r="E11" s="44"/>
      <c r="F11" s="44"/>
      <c r="G11" s="199">
        <v>0.6</v>
      </c>
      <c r="H11" s="121">
        <f t="shared" si="0"/>
        <v>0</v>
      </c>
      <c r="I11" s="44"/>
      <c r="J11" s="122">
        <f t="shared" si="1"/>
        <v>0</v>
      </c>
      <c r="K11" s="44"/>
      <c r="L11" s="199">
        <v>0.6</v>
      </c>
      <c r="M11" s="50">
        <f t="shared" si="2"/>
        <v>0</v>
      </c>
      <c r="N11" s="44"/>
      <c r="O11" s="81">
        <f t="shared" si="3"/>
        <v>0</v>
      </c>
      <c r="P11" s="235"/>
      <c r="Q11" s="235"/>
      <c r="R11" s="235"/>
      <c r="S11" s="235"/>
      <c r="T11" s="235"/>
    </row>
    <row r="12" spans="1:20" x14ac:dyDescent="0.25">
      <c r="B12" s="24"/>
      <c r="C12" s="24"/>
      <c r="D12" s="90"/>
      <c r="E12" s="44"/>
      <c r="F12" s="44"/>
      <c r="G12" s="199">
        <v>0.6</v>
      </c>
      <c r="H12" s="121">
        <f t="shared" si="0"/>
        <v>0</v>
      </c>
      <c r="I12" s="44"/>
      <c r="J12" s="122">
        <f t="shared" si="1"/>
        <v>0</v>
      </c>
      <c r="K12" s="44"/>
      <c r="L12" s="199">
        <v>0.6</v>
      </c>
      <c r="M12" s="50">
        <f t="shared" si="2"/>
        <v>0</v>
      </c>
      <c r="N12" s="44"/>
      <c r="O12" s="81">
        <f t="shared" si="3"/>
        <v>0</v>
      </c>
      <c r="P12" s="235"/>
      <c r="Q12" s="235"/>
      <c r="R12" s="235"/>
      <c r="S12" s="235"/>
      <c r="T12" s="235"/>
    </row>
    <row r="13" spans="1:20" x14ac:dyDescent="0.25">
      <c r="B13" s="24"/>
      <c r="C13" s="24"/>
      <c r="D13" s="90"/>
      <c r="E13" s="44"/>
      <c r="F13" s="44"/>
      <c r="G13" s="199">
        <v>0.6</v>
      </c>
      <c r="H13" s="121">
        <f t="shared" si="0"/>
        <v>0</v>
      </c>
      <c r="I13" s="44"/>
      <c r="J13" s="122">
        <f t="shared" si="1"/>
        <v>0</v>
      </c>
      <c r="K13" s="44"/>
      <c r="L13" s="199">
        <v>0.6</v>
      </c>
      <c r="M13" s="50">
        <f t="shared" si="2"/>
        <v>0</v>
      </c>
      <c r="N13" s="44"/>
      <c r="O13" s="81">
        <f t="shared" si="3"/>
        <v>0</v>
      </c>
      <c r="P13" s="235"/>
      <c r="Q13" s="235"/>
      <c r="R13" s="235"/>
      <c r="S13" s="235"/>
      <c r="T13" s="235"/>
    </row>
    <row r="14" spans="1:20" x14ac:dyDescent="0.25">
      <c r="B14" s="24"/>
      <c r="C14" s="24"/>
      <c r="D14" s="90"/>
      <c r="E14" s="44"/>
      <c r="F14" s="44"/>
      <c r="G14" s="199">
        <v>0.6</v>
      </c>
      <c r="H14" s="121">
        <f t="shared" si="0"/>
        <v>0</v>
      </c>
      <c r="I14" s="44"/>
      <c r="J14" s="122">
        <f t="shared" si="1"/>
        <v>0</v>
      </c>
      <c r="K14" s="44"/>
      <c r="L14" s="199">
        <v>0.6</v>
      </c>
      <c r="M14" s="50">
        <f t="shared" si="2"/>
        <v>0</v>
      </c>
      <c r="N14" s="44"/>
      <c r="O14" s="81">
        <f t="shared" si="3"/>
        <v>0</v>
      </c>
      <c r="P14" s="235"/>
      <c r="Q14" s="235"/>
      <c r="R14" s="235"/>
      <c r="S14" s="235"/>
      <c r="T14" s="235"/>
    </row>
    <row r="15" spans="1:20" x14ac:dyDescent="0.25">
      <c r="B15" s="24"/>
      <c r="C15" s="24"/>
      <c r="D15" s="90"/>
      <c r="E15" s="44"/>
      <c r="F15" s="44"/>
      <c r="G15" s="199">
        <v>0.6</v>
      </c>
      <c r="H15" s="121">
        <f t="shared" si="0"/>
        <v>0</v>
      </c>
      <c r="I15" s="44"/>
      <c r="J15" s="122">
        <f t="shared" si="1"/>
        <v>0</v>
      </c>
      <c r="K15" s="44"/>
      <c r="L15" s="199">
        <v>0.6</v>
      </c>
      <c r="M15" s="50">
        <f t="shared" si="2"/>
        <v>0</v>
      </c>
      <c r="N15" s="44"/>
      <c r="O15" s="81">
        <f t="shared" si="3"/>
        <v>0</v>
      </c>
      <c r="P15" s="235"/>
      <c r="Q15" s="235"/>
      <c r="R15" s="235"/>
      <c r="S15" s="235"/>
      <c r="T15" s="235"/>
    </row>
    <row r="16" spans="1:20" x14ac:dyDescent="0.25">
      <c r="B16" s="24"/>
      <c r="C16" s="24"/>
      <c r="D16" s="90"/>
      <c r="E16" s="44"/>
      <c r="F16" s="44"/>
      <c r="G16" s="199">
        <v>0.6</v>
      </c>
      <c r="H16" s="121">
        <f t="shared" si="0"/>
        <v>0</v>
      </c>
      <c r="I16" s="44"/>
      <c r="J16" s="122">
        <f t="shared" si="1"/>
        <v>0</v>
      </c>
      <c r="K16" s="44"/>
      <c r="L16" s="199">
        <v>0.6</v>
      </c>
      <c r="M16" s="50">
        <f t="shared" si="2"/>
        <v>0</v>
      </c>
      <c r="N16" s="44"/>
      <c r="O16" s="81">
        <f t="shared" si="3"/>
        <v>0</v>
      </c>
      <c r="P16" s="235"/>
      <c r="Q16" s="235"/>
      <c r="R16" s="235"/>
      <c r="S16" s="235"/>
      <c r="T16" s="235"/>
    </row>
    <row r="17" spans="2:20" x14ac:dyDescent="0.25">
      <c r="B17" s="24"/>
      <c r="C17" s="24"/>
      <c r="D17" s="90"/>
      <c r="E17" s="44"/>
      <c r="F17" s="44"/>
      <c r="G17" s="199">
        <v>0.6</v>
      </c>
      <c r="H17" s="121">
        <f t="shared" si="0"/>
        <v>0</v>
      </c>
      <c r="I17" s="44"/>
      <c r="J17" s="122">
        <f t="shared" si="1"/>
        <v>0</v>
      </c>
      <c r="K17" s="44"/>
      <c r="L17" s="199">
        <v>0.6</v>
      </c>
      <c r="M17" s="50">
        <f t="shared" si="2"/>
        <v>0</v>
      </c>
      <c r="N17" s="44"/>
      <c r="O17" s="81">
        <f t="shared" si="3"/>
        <v>0</v>
      </c>
      <c r="P17" s="235"/>
      <c r="Q17" s="235"/>
      <c r="R17" s="235"/>
      <c r="S17" s="235"/>
      <c r="T17" s="235"/>
    </row>
    <row r="18" spans="2:20" x14ac:dyDescent="0.25">
      <c r="B18" s="24"/>
      <c r="C18" s="24"/>
      <c r="D18" s="90"/>
      <c r="E18" s="44"/>
      <c r="F18" s="44"/>
      <c r="G18" s="199">
        <v>0.6</v>
      </c>
      <c r="H18" s="121">
        <f t="shared" si="0"/>
        <v>0</v>
      </c>
      <c r="I18" s="44"/>
      <c r="J18" s="122">
        <f t="shared" si="1"/>
        <v>0</v>
      </c>
      <c r="K18" s="44"/>
      <c r="L18" s="199">
        <v>0.6</v>
      </c>
      <c r="M18" s="50">
        <f t="shared" si="2"/>
        <v>0</v>
      </c>
      <c r="N18" s="44">
        <v>0</v>
      </c>
      <c r="O18" s="81">
        <f t="shared" si="3"/>
        <v>0</v>
      </c>
      <c r="P18" s="235"/>
      <c r="Q18" s="235"/>
      <c r="R18" s="235"/>
      <c r="S18" s="235"/>
      <c r="T18" s="235"/>
    </row>
    <row r="19" spans="2:20" ht="12" customHeight="1" thickBot="1" x14ac:dyDescent="0.3">
      <c r="B19" s="24"/>
      <c r="C19" s="24"/>
      <c r="D19" s="90"/>
      <c r="E19" s="44"/>
      <c r="F19" s="44"/>
      <c r="G19" s="199">
        <v>0.6</v>
      </c>
      <c r="H19" s="121">
        <f t="shared" si="0"/>
        <v>0</v>
      </c>
      <c r="I19" s="44"/>
      <c r="J19" s="122">
        <f t="shared" si="1"/>
        <v>0</v>
      </c>
      <c r="K19" s="44">
        <v>0</v>
      </c>
      <c r="L19" s="199">
        <v>0.6</v>
      </c>
      <c r="M19" s="50">
        <f t="shared" si="2"/>
        <v>0</v>
      </c>
      <c r="N19" s="44"/>
      <c r="O19" s="81">
        <f t="shared" si="3"/>
        <v>0</v>
      </c>
    </row>
    <row r="20" spans="2:20" hidden="1" x14ac:dyDescent="0.25">
      <c r="B20" s="24"/>
      <c r="C20" s="24"/>
      <c r="D20" s="90"/>
      <c r="E20" s="44"/>
      <c r="F20" s="44"/>
      <c r="G20" s="44"/>
      <c r="H20" s="121">
        <f t="shared" ref="H20:H21" si="4">F20*$H$5</f>
        <v>0</v>
      </c>
      <c r="I20" s="44"/>
      <c r="J20" s="122">
        <f t="shared" si="1"/>
        <v>0</v>
      </c>
      <c r="K20" s="126"/>
      <c r="L20" s="142">
        <f t="shared" ref="L20:L30" si="5">IF(L19&lt;&gt;"",L19)</f>
        <v>0.6</v>
      </c>
      <c r="M20" s="126"/>
      <c r="N20" s="126"/>
      <c r="O20" s="81">
        <f t="shared" si="3"/>
        <v>0</v>
      </c>
    </row>
    <row r="21" spans="2:20" hidden="1" x14ac:dyDescent="0.25">
      <c r="B21" s="24"/>
      <c r="C21" s="24"/>
      <c r="D21" s="90"/>
      <c r="E21" s="44"/>
      <c r="F21" s="44"/>
      <c r="G21" s="44"/>
      <c r="H21" s="121">
        <f t="shared" si="4"/>
        <v>0</v>
      </c>
      <c r="I21" s="44"/>
      <c r="J21" s="122">
        <f t="shared" si="1"/>
        <v>0</v>
      </c>
      <c r="K21" s="126"/>
      <c r="L21" s="142">
        <f t="shared" si="5"/>
        <v>0.6</v>
      </c>
      <c r="M21" s="127"/>
      <c r="N21" s="127"/>
      <c r="O21" s="81">
        <f t="shared" si="3"/>
        <v>0</v>
      </c>
    </row>
    <row r="22" spans="2:20" ht="15.75" hidden="1" thickBot="1" x14ac:dyDescent="0.3">
      <c r="B22" s="1" t="s">
        <v>45</v>
      </c>
      <c r="K22" s="27">
        <f>SUM(K7:K21)</f>
        <v>2500</v>
      </c>
      <c r="L22" s="142">
        <f t="shared" si="5"/>
        <v>0.6</v>
      </c>
      <c r="M22" s="27"/>
      <c r="N22" s="104">
        <f>SUM(N7:N21)</f>
        <v>1500</v>
      </c>
    </row>
    <row r="23" spans="2:20" hidden="1" x14ac:dyDescent="0.25">
      <c r="L23" s="142">
        <f t="shared" si="5"/>
        <v>0.6</v>
      </c>
    </row>
    <row r="24" spans="2:20" hidden="1" x14ac:dyDescent="0.25">
      <c r="L24" s="142">
        <f t="shared" si="5"/>
        <v>0.6</v>
      </c>
    </row>
    <row r="25" spans="2:20" hidden="1" x14ac:dyDescent="0.25">
      <c r="L25" s="142">
        <f t="shared" si="5"/>
        <v>0.6</v>
      </c>
    </row>
    <row r="26" spans="2:20" hidden="1" x14ac:dyDescent="0.25">
      <c r="L26" s="142">
        <f t="shared" si="5"/>
        <v>0.6</v>
      </c>
    </row>
    <row r="27" spans="2:20" hidden="1" x14ac:dyDescent="0.25">
      <c r="L27" s="142">
        <f t="shared" si="5"/>
        <v>0.6</v>
      </c>
    </row>
    <row r="28" spans="2:20" hidden="1" x14ac:dyDescent="0.25">
      <c r="L28" s="142">
        <f t="shared" si="5"/>
        <v>0.6</v>
      </c>
    </row>
    <row r="29" spans="2:20" hidden="1" x14ac:dyDescent="0.25">
      <c r="L29" s="142">
        <f t="shared" si="5"/>
        <v>0.6</v>
      </c>
    </row>
    <row r="30" spans="2:20" hidden="1" x14ac:dyDescent="0.25">
      <c r="L30" s="142">
        <f t="shared" si="5"/>
        <v>0.6</v>
      </c>
    </row>
    <row r="31" spans="2:20" ht="15.75" thickBot="1" x14ac:dyDescent="0.3">
      <c r="K31" s="36">
        <f>SUM(K7:K19)</f>
        <v>2500</v>
      </c>
      <c r="N31" s="104">
        <f>SUM(N7:N19)</f>
        <v>1500</v>
      </c>
      <c r="O31" s="104">
        <f>SUM(O7:O19)</f>
        <v>57000</v>
      </c>
    </row>
    <row r="32" spans="2:20" x14ac:dyDescent="0.25">
      <c r="N32" s="34" t="str">
        <f>IF(N31&gt;0,IF(N31&lt;N33,"Ei metsävähennysoikeutta","Metsävähennys ok"),"")</f>
        <v>Metsävähennys ok</v>
      </c>
    </row>
    <row r="33" spans="11:15" x14ac:dyDescent="0.25">
      <c r="M33" t="s">
        <v>213</v>
      </c>
      <c r="N33" s="202">
        <v>1500</v>
      </c>
    </row>
    <row r="34" spans="11:15" x14ac:dyDescent="0.25">
      <c r="K34" s="203">
        <v>0.6</v>
      </c>
      <c r="L34" s="91" t="str">
        <f>"-------&gt;"</f>
        <v>-------&gt;</v>
      </c>
      <c r="M34" t="s">
        <v>289</v>
      </c>
      <c r="N34" s="6">
        <f>K34*K31</f>
        <v>1500</v>
      </c>
      <c r="O34" s="204" t="str">
        <f>TEXT(K34,"0,00 %")&amp;" metsävähennykseen oikeuttavasta metsästä myydystä puun myyntitulosta "&amp;TEXT(K31,0)&amp;" €"</f>
        <v>60,00 % metsävähennykseen oikeuttavasta metsästä myydystä puun myyntitulosta 2500 €</v>
      </c>
    </row>
  </sheetData>
  <sheetProtection sheet="1" objects="1" scenarios="1" formatCells="0" formatColumns="0" formatRows="0"/>
  <mergeCells count="25">
    <mergeCell ref="B4:B5"/>
    <mergeCell ref="C4:C5"/>
    <mergeCell ref="D4:D5"/>
    <mergeCell ref="E4:E5"/>
    <mergeCell ref="F4:F5"/>
    <mergeCell ref="H3:H4"/>
    <mergeCell ref="J3:J5"/>
    <mergeCell ref="O3:O5"/>
    <mergeCell ref="K3:K5"/>
    <mergeCell ref="M3:M5"/>
    <mergeCell ref="L3:L5"/>
    <mergeCell ref="I3:I5"/>
    <mergeCell ref="N3:N5"/>
    <mergeCell ref="P7:T7"/>
    <mergeCell ref="P8:T8"/>
    <mergeCell ref="P9:T9"/>
    <mergeCell ref="P10:T10"/>
    <mergeCell ref="P11:T11"/>
    <mergeCell ref="P17:T17"/>
    <mergeCell ref="P18:T18"/>
    <mergeCell ref="P12:T12"/>
    <mergeCell ref="P13:T13"/>
    <mergeCell ref="P14:T14"/>
    <mergeCell ref="P15:T15"/>
    <mergeCell ref="P16:T16"/>
  </mergeCells>
  <pageMargins left="0.7" right="0.7" top="0.75" bottom="0.75" header="0.3" footer="0.3"/>
  <pageSetup paperSize="9"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0"/>
  <sheetViews>
    <sheetView zoomScale="80" zoomScaleNormal="80" workbookViewId="0">
      <selection activeCell="A5" sqref="A5"/>
    </sheetView>
  </sheetViews>
  <sheetFormatPr defaultRowHeight="15" x14ac:dyDescent="0.25"/>
  <cols>
    <col min="1" max="1" width="28.7109375" customWidth="1"/>
    <col min="2" max="2" width="16.7109375" customWidth="1"/>
    <col min="3" max="3" width="16.28515625" customWidth="1"/>
    <col min="4" max="4" width="13.28515625" customWidth="1"/>
    <col min="5" max="5" width="16" customWidth="1"/>
    <col min="6" max="6" width="8.42578125" customWidth="1"/>
    <col min="7" max="7" width="18.42578125" customWidth="1"/>
    <col min="8" max="8" width="17.7109375" customWidth="1"/>
    <col min="9" max="9" width="14.85546875" customWidth="1"/>
    <col min="10" max="10" width="16.28515625" customWidth="1"/>
    <col min="11" max="11" width="9.28515625" customWidth="1"/>
    <col min="12" max="12" width="16" customWidth="1"/>
    <col min="13" max="13" width="18" customWidth="1"/>
    <col min="14" max="14" width="15.140625" customWidth="1"/>
    <col min="15" max="15" width="7.7109375" customWidth="1"/>
  </cols>
  <sheetData>
    <row r="1" spans="1:15" x14ac:dyDescent="0.25">
      <c r="A1" s="1" t="s">
        <v>237</v>
      </c>
      <c r="C1" s="2" t="s">
        <v>242</v>
      </c>
    </row>
    <row r="2" spans="1:15" ht="18" thickBot="1" x14ac:dyDescent="0.3">
      <c r="A2" t="s">
        <v>229</v>
      </c>
      <c r="B2" s="25">
        <v>125</v>
      </c>
    </row>
    <row r="3" spans="1:15" ht="15" customHeight="1" x14ac:dyDescent="0.25">
      <c r="A3" s="248" t="s">
        <v>214</v>
      </c>
      <c r="B3" s="249" t="s">
        <v>215</v>
      </c>
      <c r="C3" s="246" t="s">
        <v>219</v>
      </c>
      <c r="D3" s="246" t="s">
        <v>220</v>
      </c>
      <c r="E3" s="246" t="s">
        <v>217</v>
      </c>
      <c r="F3" s="246" t="s">
        <v>228</v>
      </c>
      <c r="G3" s="246" t="s">
        <v>230</v>
      </c>
      <c r="H3" s="246" t="s">
        <v>221</v>
      </c>
      <c r="I3" s="246" t="s">
        <v>220</v>
      </c>
      <c r="J3" s="246" t="s">
        <v>216</v>
      </c>
      <c r="K3" s="246" t="s">
        <v>228</v>
      </c>
      <c r="L3" s="246" t="s">
        <v>230</v>
      </c>
      <c r="M3" s="246" t="s">
        <v>218</v>
      </c>
      <c r="N3" s="244" t="s">
        <v>232</v>
      </c>
      <c r="O3" s="245"/>
    </row>
    <row r="4" spans="1:15" ht="27" customHeight="1" thickBot="1" x14ac:dyDescent="0.3">
      <c r="A4" s="248"/>
      <c r="B4" s="247" t="s">
        <v>48</v>
      </c>
      <c r="C4" s="247"/>
      <c r="D4" s="247"/>
      <c r="E4" s="247"/>
      <c r="F4" s="247"/>
      <c r="G4" s="247"/>
      <c r="H4" s="247"/>
      <c r="I4" s="247"/>
      <c r="J4" s="247"/>
      <c r="K4" s="247"/>
      <c r="L4" s="247"/>
      <c r="M4" s="247" t="s">
        <v>48</v>
      </c>
      <c r="N4" s="244"/>
      <c r="O4" s="245"/>
    </row>
    <row r="5" spans="1:15" x14ac:dyDescent="0.25">
      <c r="A5" s="24" t="s">
        <v>244</v>
      </c>
      <c r="B5" s="144" t="s">
        <v>238</v>
      </c>
      <c r="C5" s="155">
        <v>0</v>
      </c>
      <c r="D5" s="42">
        <v>0</v>
      </c>
      <c r="E5" s="54">
        <f>C5*D5</f>
        <v>0</v>
      </c>
      <c r="F5" s="158">
        <f>IF(AND(C5&gt;0,$C$16&gt;=$B$2),($C$16-$B$2)/$C$16,0)</f>
        <v>0</v>
      </c>
      <c r="G5" s="54">
        <f>E5*F5</f>
        <v>0</v>
      </c>
      <c r="H5" s="155">
        <v>0</v>
      </c>
      <c r="I5" s="42">
        <v>0</v>
      </c>
      <c r="J5" s="54">
        <f>H5*I5</f>
        <v>0</v>
      </c>
      <c r="K5" s="158">
        <f>IF(AND(H5&gt;0,$H$16&gt;=$B$2),($H$16-$B$2)/$H$16,0)</f>
        <v>0</v>
      </c>
      <c r="L5" s="150">
        <f>J5*K5</f>
        <v>0</v>
      </c>
      <c r="M5" s="150">
        <f>G5+L5</f>
        <v>0</v>
      </c>
      <c r="N5" s="243">
        <v>1</v>
      </c>
      <c r="O5" s="243"/>
    </row>
    <row r="6" spans="1:15" x14ac:dyDescent="0.25">
      <c r="A6" s="24"/>
      <c r="B6" s="143"/>
      <c r="C6" s="155">
        <v>0</v>
      </c>
      <c r="D6" s="42">
        <v>0</v>
      </c>
      <c r="E6" s="54">
        <f t="shared" ref="E6:E15" si="0">C6*D6</f>
        <v>0</v>
      </c>
      <c r="F6" s="158">
        <f t="shared" ref="F6:F15" si="1">IF(AND(C6&gt;0,$C$16&gt;=$B$2),($C$16-$B$2)/$C$16,0)</f>
        <v>0</v>
      </c>
      <c r="G6" s="54">
        <f t="shared" ref="G6:G15" si="2">E6*F6</f>
        <v>0</v>
      </c>
      <c r="H6" s="155">
        <v>0</v>
      </c>
      <c r="I6" s="42">
        <v>0</v>
      </c>
      <c r="J6" s="54">
        <f t="shared" ref="J6:J15" si="3">H6*I6</f>
        <v>0</v>
      </c>
      <c r="K6" s="158">
        <f t="shared" ref="K6:K15" si="4">IF(AND(H6&gt;0,$H$16&gt;=$B$2),($H$16-$B$2)/$H$16,0)</f>
        <v>0</v>
      </c>
      <c r="L6" s="150">
        <f t="shared" ref="L6:L15" si="5">J6*K6</f>
        <v>0</v>
      </c>
      <c r="M6" s="150">
        <f t="shared" ref="M6:M15" si="6">G6+L6</f>
        <v>0</v>
      </c>
      <c r="N6" s="243">
        <v>1</v>
      </c>
      <c r="O6" s="243"/>
    </row>
    <row r="7" spans="1:15" x14ac:dyDescent="0.25">
      <c r="A7" s="24"/>
      <c r="B7" s="143"/>
      <c r="C7" s="155">
        <v>0</v>
      </c>
      <c r="D7" s="42">
        <v>0</v>
      </c>
      <c r="E7" s="54">
        <f t="shared" ref="E7:E10" si="7">C7*D7</f>
        <v>0</v>
      </c>
      <c r="F7" s="158">
        <f t="shared" si="1"/>
        <v>0</v>
      </c>
      <c r="G7" s="54">
        <f t="shared" ref="G7:G10" si="8">E7*F7</f>
        <v>0</v>
      </c>
      <c r="H7" s="155">
        <v>0</v>
      </c>
      <c r="I7" s="42">
        <v>0</v>
      </c>
      <c r="J7" s="54">
        <f t="shared" ref="J7:J10" si="9">H7*I7</f>
        <v>0</v>
      </c>
      <c r="K7" s="158">
        <f t="shared" si="4"/>
        <v>0</v>
      </c>
      <c r="L7" s="150">
        <f t="shared" ref="L7:L10" si="10">J7*K7</f>
        <v>0</v>
      </c>
      <c r="M7" s="150">
        <f t="shared" ref="M7:M10" si="11">G7+L7</f>
        <v>0</v>
      </c>
      <c r="N7" s="243">
        <v>1</v>
      </c>
      <c r="O7" s="243"/>
    </row>
    <row r="8" spans="1:15" x14ac:dyDescent="0.25">
      <c r="A8" s="24"/>
      <c r="B8" s="143"/>
      <c r="C8" s="155">
        <v>0</v>
      </c>
      <c r="D8" s="42">
        <v>0</v>
      </c>
      <c r="E8" s="54">
        <f t="shared" si="7"/>
        <v>0</v>
      </c>
      <c r="F8" s="158">
        <f t="shared" si="1"/>
        <v>0</v>
      </c>
      <c r="G8" s="54">
        <f t="shared" si="8"/>
        <v>0</v>
      </c>
      <c r="H8" s="155">
        <v>0</v>
      </c>
      <c r="I8" s="42">
        <v>0</v>
      </c>
      <c r="J8" s="54">
        <f t="shared" si="9"/>
        <v>0</v>
      </c>
      <c r="K8" s="158">
        <f t="shared" si="4"/>
        <v>0</v>
      </c>
      <c r="L8" s="150">
        <f t="shared" si="10"/>
        <v>0</v>
      </c>
      <c r="M8" s="150">
        <f t="shared" si="11"/>
        <v>0</v>
      </c>
      <c r="N8" s="243">
        <v>1</v>
      </c>
      <c r="O8" s="243"/>
    </row>
    <row r="9" spans="1:15" x14ac:dyDescent="0.25">
      <c r="A9" s="24"/>
      <c r="B9" s="143"/>
      <c r="C9" s="155">
        <v>0</v>
      </c>
      <c r="D9" s="42">
        <v>0</v>
      </c>
      <c r="E9" s="54">
        <f t="shared" si="7"/>
        <v>0</v>
      </c>
      <c r="F9" s="158">
        <f t="shared" si="1"/>
        <v>0</v>
      </c>
      <c r="G9" s="54">
        <f t="shared" si="8"/>
        <v>0</v>
      </c>
      <c r="H9" s="155">
        <v>0</v>
      </c>
      <c r="I9" s="42">
        <v>0</v>
      </c>
      <c r="J9" s="54">
        <f t="shared" si="9"/>
        <v>0</v>
      </c>
      <c r="K9" s="158">
        <f t="shared" si="4"/>
        <v>0</v>
      </c>
      <c r="L9" s="150">
        <f t="shared" si="10"/>
        <v>0</v>
      </c>
      <c r="M9" s="150">
        <f t="shared" si="11"/>
        <v>0</v>
      </c>
      <c r="N9" s="243">
        <v>1</v>
      </c>
      <c r="O9" s="243"/>
    </row>
    <row r="10" spans="1:15" x14ac:dyDescent="0.25">
      <c r="A10" s="24"/>
      <c r="B10" s="143"/>
      <c r="C10" s="155">
        <v>0</v>
      </c>
      <c r="D10" s="42">
        <v>0</v>
      </c>
      <c r="E10" s="54">
        <f t="shared" si="7"/>
        <v>0</v>
      </c>
      <c r="F10" s="158">
        <f t="shared" si="1"/>
        <v>0</v>
      </c>
      <c r="G10" s="54">
        <f t="shared" si="8"/>
        <v>0</v>
      </c>
      <c r="H10" s="155">
        <v>0</v>
      </c>
      <c r="I10" s="42">
        <v>0</v>
      </c>
      <c r="J10" s="54">
        <f t="shared" si="9"/>
        <v>0</v>
      </c>
      <c r="K10" s="158">
        <f t="shared" si="4"/>
        <v>0</v>
      </c>
      <c r="L10" s="150">
        <f t="shared" si="10"/>
        <v>0</v>
      </c>
      <c r="M10" s="150">
        <f t="shared" si="11"/>
        <v>0</v>
      </c>
      <c r="N10" s="243">
        <v>1</v>
      </c>
      <c r="O10" s="243"/>
    </row>
    <row r="11" spans="1:15" x14ac:dyDescent="0.25">
      <c r="A11" s="24"/>
      <c r="B11" s="143"/>
      <c r="C11" s="155">
        <v>0</v>
      </c>
      <c r="D11" s="42">
        <v>0</v>
      </c>
      <c r="E11" s="54">
        <f t="shared" si="0"/>
        <v>0</v>
      </c>
      <c r="F11" s="158">
        <f t="shared" si="1"/>
        <v>0</v>
      </c>
      <c r="G11" s="54">
        <f t="shared" si="2"/>
        <v>0</v>
      </c>
      <c r="H11" s="155">
        <v>0</v>
      </c>
      <c r="I11" s="42">
        <v>0</v>
      </c>
      <c r="J11" s="54">
        <f t="shared" si="3"/>
        <v>0</v>
      </c>
      <c r="K11" s="158">
        <f t="shared" si="4"/>
        <v>0</v>
      </c>
      <c r="L11" s="150">
        <f t="shared" si="5"/>
        <v>0</v>
      </c>
      <c r="M11" s="150">
        <f t="shared" si="6"/>
        <v>0</v>
      </c>
      <c r="N11" s="243">
        <v>1</v>
      </c>
      <c r="O11" s="243"/>
    </row>
    <row r="12" spans="1:15" x14ac:dyDescent="0.25">
      <c r="A12" s="24"/>
      <c r="B12" s="143"/>
      <c r="C12" s="155">
        <v>0</v>
      </c>
      <c r="D12" s="42">
        <v>0</v>
      </c>
      <c r="E12" s="54">
        <f t="shared" si="0"/>
        <v>0</v>
      </c>
      <c r="F12" s="158">
        <f t="shared" si="1"/>
        <v>0</v>
      </c>
      <c r="G12" s="54">
        <f t="shared" si="2"/>
        <v>0</v>
      </c>
      <c r="H12" s="155">
        <v>0</v>
      </c>
      <c r="I12" s="42">
        <v>0</v>
      </c>
      <c r="J12" s="54">
        <f t="shared" si="3"/>
        <v>0</v>
      </c>
      <c r="K12" s="158">
        <f t="shared" si="4"/>
        <v>0</v>
      </c>
      <c r="L12" s="150">
        <f t="shared" si="5"/>
        <v>0</v>
      </c>
      <c r="M12" s="150">
        <f t="shared" si="6"/>
        <v>0</v>
      </c>
      <c r="N12" s="243">
        <v>1</v>
      </c>
      <c r="O12" s="243"/>
    </row>
    <row r="13" spans="1:15" x14ac:dyDescent="0.25">
      <c r="A13" s="24"/>
      <c r="B13" s="143"/>
      <c r="C13" s="155">
        <v>0</v>
      </c>
      <c r="D13" s="42">
        <v>0</v>
      </c>
      <c r="E13" s="54">
        <f t="shared" si="0"/>
        <v>0</v>
      </c>
      <c r="F13" s="158">
        <f t="shared" si="1"/>
        <v>0</v>
      </c>
      <c r="G13" s="54">
        <f t="shared" si="2"/>
        <v>0</v>
      </c>
      <c r="H13" s="155">
        <v>0</v>
      </c>
      <c r="I13" s="42">
        <v>0</v>
      </c>
      <c r="J13" s="54">
        <f t="shared" si="3"/>
        <v>0</v>
      </c>
      <c r="K13" s="158">
        <f t="shared" si="4"/>
        <v>0</v>
      </c>
      <c r="L13" s="150">
        <f t="shared" si="5"/>
        <v>0</v>
      </c>
      <c r="M13" s="150">
        <f t="shared" si="6"/>
        <v>0</v>
      </c>
      <c r="N13" s="243">
        <v>1</v>
      </c>
      <c r="O13" s="243"/>
    </row>
    <row r="14" spans="1:15" x14ac:dyDescent="0.25">
      <c r="A14" s="24"/>
      <c r="B14" s="143"/>
      <c r="C14" s="155">
        <v>0</v>
      </c>
      <c r="D14" s="42">
        <v>0</v>
      </c>
      <c r="E14" s="54">
        <f t="shared" si="0"/>
        <v>0</v>
      </c>
      <c r="F14" s="158">
        <f t="shared" si="1"/>
        <v>0</v>
      </c>
      <c r="G14" s="54">
        <f t="shared" si="2"/>
        <v>0</v>
      </c>
      <c r="H14" s="155">
        <v>0</v>
      </c>
      <c r="I14" s="42">
        <v>0</v>
      </c>
      <c r="J14" s="54">
        <f t="shared" si="3"/>
        <v>0</v>
      </c>
      <c r="K14" s="158">
        <f t="shared" si="4"/>
        <v>0</v>
      </c>
      <c r="L14" s="150">
        <f t="shared" si="5"/>
        <v>0</v>
      </c>
      <c r="M14" s="150">
        <f t="shared" si="6"/>
        <v>0</v>
      </c>
      <c r="N14" s="243">
        <v>1</v>
      </c>
      <c r="O14" s="243"/>
    </row>
    <row r="15" spans="1:15" ht="15.75" thickBot="1" x14ac:dyDescent="0.3">
      <c r="A15" s="24"/>
      <c r="B15" s="143"/>
      <c r="C15" s="156">
        <v>0</v>
      </c>
      <c r="D15" s="42">
        <v>0</v>
      </c>
      <c r="E15" s="159">
        <f t="shared" si="0"/>
        <v>0</v>
      </c>
      <c r="F15" s="158">
        <f t="shared" si="1"/>
        <v>0</v>
      </c>
      <c r="G15" s="54">
        <f t="shared" si="2"/>
        <v>0</v>
      </c>
      <c r="H15" s="156">
        <v>0</v>
      </c>
      <c r="I15" s="42">
        <v>0</v>
      </c>
      <c r="J15" s="159">
        <f t="shared" si="3"/>
        <v>0</v>
      </c>
      <c r="K15" s="158">
        <f t="shared" si="4"/>
        <v>0</v>
      </c>
      <c r="L15" s="150">
        <f t="shared" si="5"/>
        <v>0</v>
      </c>
      <c r="M15" s="150">
        <f t="shared" si="6"/>
        <v>0</v>
      </c>
      <c r="N15" s="243">
        <v>1</v>
      </c>
      <c r="O15" s="243"/>
    </row>
    <row r="16" spans="1:15" ht="15.75" thickBot="1" x14ac:dyDescent="0.3">
      <c r="C16" s="157">
        <f>SUM(C5:C15)</f>
        <v>0</v>
      </c>
      <c r="E16" s="151">
        <f>SUM(E5:E15)</f>
        <v>0</v>
      </c>
      <c r="G16" s="27">
        <f>SUM(G5:G15)</f>
        <v>0</v>
      </c>
      <c r="H16" s="157">
        <f>SUM(H5:H15)</f>
        <v>0</v>
      </c>
      <c r="J16" s="151">
        <f>SUM(J5:J15)</f>
        <v>0</v>
      </c>
      <c r="K16" s="27"/>
      <c r="L16" s="27">
        <f>SUM(L5:L15)</f>
        <v>0</v>
      </c>
      <c r="M16" s="151">
        <f>SUM(M5:M15)</f>
        <v>0</v>
      </c>
    </row>
    <row r="17" spans="1:16" x14ac:dyDescent="0.25">
      <c r="G17" s="36">
        <f ca="1">SUMIF($N$5:$O$15,$O$17,$G$5:$G$15)</f>
        <v>0</v>
      </c>
      <c r="M17" s="36">
        <f ca="1">SUMIF($N$5:$O$15,$O$17,$M$5:$M$15)</f>
        <v>0</v>
      </c>
      <c r="N17" s="36">
        <f ca="1">SUM(M17,G17)</f>
        <v>0</v>
      </c>
      <c r="O17" s="103">
        <v>1</v>
      </c>
      <c r="P17" t="s">
        <v>231</v>
      </c>
    </row>
    <row r="18" spans="1:16" ht="15.75" thickBot="1" x14ac:dyDescent="0.3">
      <c r="G18" s="36">
        <f ca="1">SUMIF($N$5:$O$15,$O$18,$G$5:$G$15)</f>
        <v>0</v>
      </c>
      <c r="M18" s="36">
        <f ca="1">SUMIF($N$5:$O$15,$O$18,$M$5:$M$15)</f>
        <v>0</v>
      </c>
      <c r="N18" s="36">
        <f ca="1">SUM(M18,G18)</f>
        <v>0</v>
      </c>
      <c r="O18" s="103">
        <v>2</v>
      </c>
      <c r="P18" t="s">
        <v>233</v>
      </c>
    </row>
    <row r="19" spans="1:16" ht="15.75" customHeight="1" thickBot="1" x14ac:dyDescent="0.3">
      <c r="B19" s="241" t="s">
        <v>246</v>
      </c>
      <c r="C19" s="241"/>
      <c r="D19" s="242"/>
      <c r="E19" s="172">
        <f ca="1">SUMIF($N$5:$O$15,O17,E5:E15)</f>
        <v>0</v>
      </c>
      <c r="N19" s="36">
        <f ca="1">SUM(N17:N18)</f>
        <v>0</v>
      </c>
    </row>
    <row r="20" spans="1:16" ht="15.75" customHeight="1" thickBot="1" x14ac:dyDescent="0.3">
      <c r="B20" s="241" t="s">
        <v>247</v>
      </c>
      <c r="C20" s="241"/>
      <c r="D20" s="242"/>
      <c r="E20" s="172">
        <f ca="1">SUMIF($N$5:$O$15,O17,J5:J15)</f>
        <v>0</v>
      </c>
      <c r="N20" s="36"/>
    </row>
    <row r="21" spans="1:16" ht="15.75" customHeight="1" thickBot="1" x14ac:dyDescent="0.3">
      <c r="B21" s="241" t="s">
        <v>248</v>
      </c>
      <c r="C21" s="241"/>
      <c r="D21" s="242"/>
      <c r="E21" s="172">
        <f ca="1">SUMIF($N$5:$O$15,O18,E5:E15)</f>
        <v>0</v>
      </c>
      <c r="N21" s="36"/>
    </row>
    <row r="22" spans="1:16" ht="15.75" customHeight="1" thickBot="1" x14ac:dyDescent="0.3">
      <c r="B22" s="241" t="s">
        <v>249</v>
      </c>
      <c r="C22" s="241"/>
      <c r="D22" s="242"/>
      <c r="E22" s="172">
        <f ca="1">SUMIF($N$5:$O$15,O18,J5:J15)</f>
        <v>0</v>
      </c>
      <c r="N22" s="36"/>
    </row>
    <row r="23" spans="1:16" ht="15.75" customHeight="1" x14ac:dyDescent="0.25">
      <c r="B23" s="169"/>
      <c r="C23" s="169"/>
      <c r="D23" s="169"/>
      <c r="E23" s="170"/>
      <c r="N23" s="36"/>
    </row>
    <row r="24" spans="1:16" x14ac:dyDescent="0.25">
      <c r="C24" s="169"/>
      <c r="D24" s="169"/>
      <c r="E24" s="170"/>
      <c r="F24" s="171"/>
      <c r="G24" s="171"/>
      <c r="H24" s="171"/>
      <c r="I24" s="171"/>
      <c r="J24" s="171"/>
      <c r="N24" s="36"/>
    </row>
    <row r="25" spans="1:16" x14ac:dyDescent="0.25">
      <c r="A25" t="s">
        <v>223</v>
      </c>
    </row>
    <row r="26" spans="1:16" x14ac:dyDescent="0.25">
      <c r="A26" t="s">
        <v>224</v>
      </c>
    </row>
    <row r="27" spans="1:16" x14ac:dyDescent="0.25">
      <c r="A27" t="s">
        <v>225</v>
      </c>
    </row>
    <row r="28" spans="1:16" ht="15.75" thickBot="1" x14ac:dyDescent="0.3">
      <c r="A28" t="s">
        <v>226</v>
      </c>
    </row>
    <row r="29" spans="1:16" x14ac:dyDescent="0.25">
      <c r="A29" s="147" t="s">
        <v>227</v>
      </c>
      <c r="B29" s="148"/>
      <c r="C29" s="149"/>
    </row>
    <row r="30" spans="1:16" ht="15.75" thickBot="1" x14ac:dyDescent="0.3">
      <c r="A30" s="145" t="s">
        <v>222</v>
      </c>
      <c r="B30" s="74"/>
      <c r="C30" s="146"/>
    </row>
  </sheetData>
  <sheetProtection sheet="1" objects="1" scenarios="1" formatCells="0" formatColumns="0" formatRows="0"/>
  <mergeCells count="29">
    <mergeCell ref="N14:O14"/>
    <mergeCell ref="L3:L4"/>
    <mergeCell ref="A3:A4"/>
    <mergeCell ref="E3:E4"/>
    <mergeCell ref="M3:M4"/>
    <mergeCell ref="F3:F4"/>
    <mergeCell ref="K3:K4"/>
    <mergeCell ref="G3:G4"/>
    <mergeCell ref="B3:B4"/>
    <mergeCell ref="C3:C4"/>
    <mergeCell ref="D3:D4"/>
    <mergeCell ref="H3:H4"/>
    <mergeCell ref="I3:I4"/>
    <mergeCell ref="J3:J4"/>
    <mergeCell ref="N9:O9"/>
    <mergeCell ref="N10:O10"/>
    <mergeCell ref="N11:O11"/>
    <mergeCell ref="N12:O12"/>
    <mergeCell ref="N13:O13"/>
    <mergeCell ref="N3:O4"/>
    <mergeCell ref="N5:O5"/>
    <mergeCell ref="N6:O6"/>
    <mergeCell ref="N7:O7"/>
    <mergeCell ref="N8:O8"/>
    <mergeCell ref="B22:D22"/>
    <mergeCell ref="B19:D19"/>
    <mergeCell ref="B20:D20"/>
    <mergeCell ref="B21:D21"/>
    <mergeCell ref="N15:O15"/>
  </mergeCells>
  <hyperlinks>
    <hyperlink ref="C1" location="'Tulos ja verolomake'!A1" display="Siirry tuloslaskentaan" xr:uid="{00000000-0004-0000-0600-000000000000}"/>
  </hyperlinks>
  <pageMargins left="0.7" right="0.7" top="0.75" bottom="0.75" header="0.3" footer="0.3"/>
  <pageSetup paperSize="9"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0"/>
  <sheetViews>
    <sheetView zoomScaleNormal="100" workbookViewId="0">
      <selection activeCell="A3" sqref="A3"/>
    </sheetView>
  </sheetViews>
  <sheetFormatPr defaultRowHeight="15" x14ac:dyDescent="0.25"/>
  <cols>
    <col min="1" max="2" width="11.42578125" customWidth="1"/>
    <col min="3" max="3" width="48.42578125" customWidth="1"/>
    <col min="4" max="4" width="11" customWidth="1"/>
    <col min="6" max="6" width="42.85546875" customWidth="1"/>
  </cols>
  <sheetData>
    <row r="1" spans="1:6" ht="15.75" thickBot="1" x14ac:dyDescent="0.3">
      <c r="A1" s="217" t="s">
        <v>24</v>
      </c>
      <c r="B1" s="250"/>
      <c r="C1" s="218"/>
      <c r="D1" s="217" t="s">
        <v>25</v>
      </c>
      <c r="E1" s="250"/>
      <c r="F1" s="218"/>
    </row>
    <row r="2" spans="1:6" x14ac:dyDescent="0.25">
      <c r="A2" t="s">
        <v>20</v>
      </c>
      <c r="B2" t="s">
        <v>22</v>
      </c>
      <c r="C2" t="s">
        <v>21</v>
      </c>
      <c r="D2" t="s">
        <v>20</v>
      </c>
      <c r="E2" t="s">
        <v>22</v>
      </c>
      <c r="F2" t="s">
        <v>21</v>
      </c>
    </row>
    <row r="3" spans="1:6" x14ac:dyDescent="0.25">
      <c r="A3" s="39">
        <v>3000</v>
      </c>
      <c r="B3" t="s">
        <v>23</v>
      </c>
      <c r="C3" s="24" t="s">
        <v>110</v>
      </c>
      <c r="D3" s="39">
        <v>4000</v>
      </c>
      <c r="E3" t="s">
        <v>26</v>
      </c>
      <c r="F3" s="24" t="s">
        <v>130</v>
      </c>
    </row>
    <row r="4" spans="1:6" x14ac:dyDescent="0.25">
      <c r="A4" s="39">
        <v>3010</v>
      </c>
      <c r="B4" t="s">
        <v>23</v>
      </c>
      <c r="C4" s="24" t="s">
        <v>111</v>
      </c>
      <c r="D4" s="39">
        <v>4010</v>
      </c>
      <c r="E4" t="s">
        <v>26</v>
      </c>
      <c r="F4" s="24" t="s">
        <v>131</v>
      </c>
    </row>
    <row r="5" spans="1:6" x14ac:dyDescent="0.25">
      <c r="A5" s="39">
        <v>3020</v>
      </c>
      <c r="B5" t="s">
        <v>23</v>
      </c>
      <c r="C5" s="24" t="s">
        <v>112</v>
      </c>
      <c r="D5" s="39">
        <v>4020</v>
      </c>
      <c r="E5" t="s">
        <v>26</v>
      </c>
      <c r="F5" s="24" t="s">
        <v>132</v>
      </c>
    </row>
    <row r="6" spans="1:6" x14ac:dyDescent="0.25">
      <c r="A6" s="39">
        <v>3030</v>
      </c>
      <c r="B6" t="s">
        <v>23</v>
      </c>
      <c r="C6" s="24" t="s">
        <v>113</v>
      </c>
      <c r="D6" s="39">
        <v>4030</v>
      </c>
      <c r="E6" t="s">
        <v>26</v>
      </c>
      <c r="F6" s="24" t="s">
        <v>133</v>
      </c>
    </row>
    <row r="7" spans="1:6" x14ac:dyDescent="0.25">
      <c r="A7" s="39">
        <v>3040</v>
      </c>
      <c r="B7" t="s">
        <v>23</v>
      </c>
      <c r="C7" s="24" t="s">
        <v>114</v>
      </c>
      <c r="D7" s="39" t="s">
        <v>36</v>
      </c>
      <c r="E7" t="s">
        <v>26</v>
      </c>
      <c r="F7" s="24" t="s">
        <v>36</v>
      </c>
    </row>
    <row r="8" spans="1:6" x14ac:dyDescent="0.25">
      <c r="A8" s="39">
        <v>3050</v>
      </c>
      <c r="B8" t="s">
        <v>23</v>
      </c>
      <c r="C8" s="24" t="s">
        <v>115</v>
      </c>
      <c r="D8" s="39" t="s">
        <v>36</v>
      </c>
      <c r="E8" t="s">
        <v>26</v>
      </c>
      <c r="F8" s="24" t="s">
        <v>36</v>
      </c>
    </row>
    <row r="9" spans="1:6" x14ac:dyDescent="0.25">
      <c r="A9" s="39">
        <v>3060</v>
      </c>
      <c r="B9" t="s">
        <v>23</v>
      </c>
      <c r="C9" s="24" t="s">
        <v>116</v>
      </c>
      <c r="D9" s="39" t="s">
        <v>36</v>
      </c>
      <c r="E9" t="s">
        <v>26</v>
      </c>
      <c r="F9" s="24" t="s">
        <v>36</v>
      </c>
    </row>
    <row r="10" spans="1:6" x14ac:dyDescent="0.25">
      <c r="A10" s="39">
        <v>3070</v>
      </c>
      <c r="B10" t="s">
        <v>23</v>
      </c>
      <c r="C10" s="24" t="s">
        <v>117</v>
      </c>
      <c r="D10" s="39" t="s">
        <v>36</v>
      </c>
      <c r="E10" t="s">
        <v>26</v>
      </c>
      <c r="F10" s="24" t="s">
        <v>36</v>
      </c>
    </row>
    <row r="11" spans="1:6" x14ac:dyDescent="0.25">
      <c r="A11" s="39">
        <v>3080</v>
      </c>
      <c r="B11" t="s">
        <v>23</v>
      </c>
      <c r="C11" s="24" t="s">
        <v>118</v>
      </c>
      <c r="D11" s="39">
        <v>4610</v>
      </c>
      <c r="E11" t="s">
        <v>26</v>
      </c>
      <c r="F11" s="24" t="s">
        <v>157</v>
      </c>
    </row>
    <row r="12" spans="1:6" x14ac:dyDescent="0.25">
      <c r="A12" s="39">
        <v>3090</v>
      </c>
      <c r="B12" t="s">
        <v>23</v>
      </c>
      <c r="C12" s="24" t="s">
        <v>119</v>
      </c>
      <c r="D12" s="39">
        <v>4800</v>
      </c>
      <c r="E12" t="s">
        <v>26</v>
      </c>
      <c r="F12" s="24" t="s">
        <v>28</v>
      </c>
    </row>
    <row r="13" spans="1:6" x14ac:dyDescent="0.25">
      <c r="A13" s="39">
        <v>3100</v>
      </c>
      <c r="B13" t="s">
        <v>23</v>
      </c>
      <c r="C13" s="24" t="s">
        <v>120</v>
      </c>
      <c r="D13" s="39">
        <v>4863</v>
      </c>
      <c r="E13" t="s">
        <v>26</v>
      </c>
      <c r="F13" s="24" t="s">
        <v>158</v>
      </c>
    </row>
    <row r="14" spans="1:6" x14ac:dyDescent="0.25">
      <c r="A14" s="39">
        <v>3110</v>
      </c>
      <c r="B14" t="s">
        <v>23</v>
      </c>
      <c r="C14" s="24" t="s">
        <v>121</v>
      </c>
      <c r="D14" s="39">
        <v>4999</v>
      </c>
      <c r="E14" t="s">
        <v>26</v>
      </c>
      <c r="F14" s="24" t="s">
        <v>29</v>
      </c>
    </row>
    <row r="15" spans="1:6" x14ac:dyDescent="0.25">
      <c r="A15" s="39">
        <v>3120</v>
      </c>
      <c r="B15" t="s">
        <v>23</v>
      </c>
      <c r="C15" s="24" t="s">
        <v>122</v>
      </c>
      <c r="D15" s="39" t="s">
        <v>36</v>
      </c>
      <c r="E15" t="s">
        <v>26</v>
      </c>
      <c r="F15" s="24" t="s">
        <v>36</v>
      </c>
    </row>
    <row r="16" spans="1:6" x14ac:dyDescent="0.25">
      <c r="A16" s="39">
        <v>3130</v>
      </c>
      <c r="B16" t="s">
        <v>23</v>
      </c>
      <c r="C16" s="24" t="s">
        <v>123</v>
      </c>
      <c r="D16" s="39">
        <v>5440</v>
      </c>
      <c r="E16" t="s">
        <v>26</v>
      </c>
      <c r="F16" s="24" t="s">
        <v>31</v>
      </c>
    </row>
    <row r="17" spans="1:6" x14ac:dyDescent="0.25">
      <c r="A17" s="39">
        <v>3140</v>
      </c>
      <c r="B17" t="s">
        <v>23</v>
      </c>
      <c r="C17" s="24" t="s">
        <v>124</v>
      </c>
      <c r="D17" s="39">
        <v>5450</v>
      </c>
      <c r="E17" t="s">
        <v>26</v>
      </c>
      <c r="F17" s="24" t="s">
        <v>32</v>
      </c>
    </row>
    <row r="18" spans="1:6" x14ac:dyDescent="0.25">
      <c r="A18" s="39">
        <v>3150</v>
      </c>
      <c r="B18" t="s">
        <v>23</v>
      </c>
      <c r="C18" s="24" t="s">
        <v>125</v>
      </c>
      <c r="D18" s="39">
        <v>5460</v>
      </c>
      <c r="E18" t="s">
        <v>26</v>
      </c>
      <c r="F18" s="24" t="s">
        <v>33</v>
      </c>
    </row>
    <row r="19" spans="1:6" x14ac:dyDescent="0.25">
      <c r="A19" s="39">
        <v>3160</v>
      </c>
      <c r="B19" t="s">
        <v>23</v>
      </c>
      <c r="C19" s="24" t="s">
        <v>126</v>
      </c>
      <c r="D19" s="39">
        <v>5499</v>
      </c>
      <c r="E19" t="s">
        <v>26</v>
      </c>
      <c r="F19" s="24" t="s">
        <v>34</v>
      </c>
    </row>
    <row r="20" spans="1:6" x14ac:dyDescent="0.25">
      <c r="A20" s="39">
        <v>3170</v>
      </c>
      <c r="B20" t="s">
        <v>23</v>
      </c>
      <c r="C20" s="24" t="s">
        <v>127</v>
      </c>
      <c r="D20" s="39">
        <v>6185</v>
      </c>
      <c r="E20" t="s">
        <v>26</v>
      </c>
      <c r="F20" s="24" t="s">
        <v>30</v>
      </c>
    </row>
    <row r="21" spans="1:6" x14ac:dyDescent="0.25">
      <c r="A21" s="39" t="s">
        <v>36</v>
      </c>
      <c r="B21" t="s">
        <v>23</v>
      </c>
      <c r="C21" s="24"/>
      <c r="D21" s="24">
        <v>7350</v>
      </c>
      <c r="E21" t="s">
        <v>26</v>
      </c>
      <c r="F21" s="24" t="s">
        <v>27</v>
      </c>
    </row>
    <row r="22" spans="1:6" x14ac:dyDescent="0.25">
      <c r="A22" s="39" t="s">
        <v>36</v>
      </c>
      <c r="B22" t="s">
        <v>23</v>
      </c>
      <c r="C22" s="24"/>
      <c r="D22" s="39" t="s">
        <v>36</v>
      </c>
      <c r="E22" t="s">
        <v>26</v>
      </c>
      <c r="F22" s="24"/>
    </row>
    <row r="23" spans="1:6" x14ac:dyDescent="0.25">
      <c r="A23" s="39" t="s">
        <v>36</v>
      </c>
      <c r="B23" t="s">
        <v>23</v>
      </c>
      <c r="C23" s="24"/>
      <c r="D23" s="39" t="s">
        <v>36</v>
      </c>
      <c r="E23" t="s">
        <v>26</v>
      </c>
      <c r="F23" s="24"/>
    </row>
    <row r="24" spans="1:6" x14ac:dyDescent="0.25">
      <c r="A24" s="39" t="s">
        <v>36</v>
      </c>
      <c r="B24" t="s">
        <v>23</v>
      </c>
      <c r="C24" s="24"/>
      <c r="D24" s="39" t="s">
        <v>36</v>
      </c>
      <c r="E24" t="s">
        <v>26</v>
      </c>
      <c r="F24" s="24"/>
    </row>
    <row r="25" spans="1:6" x14ac:dyDescent="0.25">
      <c r="A25" s="39" t="s">
        <v>36</v>
      </c>
      <c r="B25" t="s">
        <v>23</v>
      </c>
      <c r="C25" s="24"/>
      <c r="D25" s="39" t="s">
        <v>36</v>
      </c>
      <c r="E25" t="s">
        <v>26</v>
      </c>
      <c r="F25" s="24"/>
    </row>
    <row r="26" spans="1:6" x14ac:dyDescent="0.25">
      <c r="A26" s="39" t="s">
        <v>36</v>
      </c>
      <c r="B26" t="s">
        <v>23</v>
      </c>
      <c r="C26" s="24"/>
      <c r="D26" s="39" t="s">
        <v>36</v>
      </c>
      <c r="E26" t="s">
        <v>26</v>
      </c>
      <c r="F26" s="24"/>
    </row>
    <row r="27" spans="1:6" x14ac:dyDescent="0.25">
      <c r="A27" s="39" t="s">
        <v>36</v>
      </c>
      <c r="B27" t="s">
        <v>23</v>
      </c>
      <c r="C27" s="24"/>
      <c r="D27" s="39" t="s">
        <v>36</v>
      </c>
      <c r="E27" t="s">
        <v>26</v>
      </c>
      <c r="F27" s="24"/>
    </row>
    <row r="28" spans="1:6" x14ac:dyDescent="0.25">
      <c r="A28" s="39" t="s">
        <v>36</v>
      </c>
      <c r="B28" t="s">
        <v>23</v>
      </c>
      <c r="C28" s="24"/>
      <c r="D28" s="39" t="s">
        <v>36</v>
      </c>
      <c r="E28" t="s">
        <v>26</v>
      </c>
      <c r="F28" s="24"/>
    </row>
    <row r="29" spans="1:6" x14ac:dyDescent="0.25">
      <c r="A29" s="39">
        <v>8010</v>
      </c>
      <c r="B29" t="s">
        <v>23</v>
      </c>
      <c r="C29" s="24" t="s">
        <v>129</v>
      </c>
      <c r="D29" s="39">
        <v>8110</v>
      </c>
      <c r="E29" t="s">
        <v>26</v>
      </c>
      <c r="F29" s="24" t="s">
        <v>35</v>
      </c>
    </row>
    <row r="30" spans="1:6" x14ac:dyDescent="0.25">
      <c r="A30" s="39">
        <v>8015</v>
      </c>
      <c r="B30" t="s">
        <v>23</v>
      </c>
      <c r="C30" s="24" t="s">
        <v>128</v>
      </c>
      <c r="D30" s="39">
        <v>9999</v>
      </c>
      <c r="E30" t="s">
        <v>26</v>
      </c>
      <c r="F30" s="24" t="s">
        <v>108</v>
      </c>
    </row>
  </sheetData>
  <sheetProtection algorithmName="SHA-512" hashValue="9PCYXcpr9ed+up+UPEgBw3LVv9PPERFg7QehlYpe7id0dnPqQFXmppr0PAsKH4ClYCk92rpp4SvpThGyN4dYSg==" saltValue="g4hjltsHQeOEqsAmQ0ydgg==" spinCount="100000" sheet="1" objects="1" scenarios="1" formatCells="0" formatColumns="0" formatRows="0"/>
  <mergeCells count="2">
    <mergeCell ref="A1:C1"/>
    <mergeCell ref="D1:F1"/>
  </mergeCells>
  <pageMargins left="0.7" right="0.7" top="0.75" bottom="0.75" header="0.3" footer="0.3"/>
  <pageSetup paperSize="9" scale="65"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11</vt:i4>
      </vt:variant>
      <vt:variant>
        <vt:lpstr>Nimetyt alueet</vt:lpstr>
      </vt:variant>
      <vt:variant>
        <vt:i4>3</vt:i4>
      </vt:variant>
    </vt:vector>
  </HeadingPairs>
  <TitlesOfParts>
    <vt:vector size="14" baseType="lpstr">
      <vt:lpstr>Ohjeet</vt:lpstr>
      <vt:lpstr>Tulot</vt:lpstr>
      <vt:lpstr>Menot</vt:lpstr>
      <vt:lpstr>Poistot, lainat, muut</vt:lpstr>
      <vt:lpstr>Ajopäiväkirja</vt:lpstr>
      <vt:lpstr>Tulos ja verolomake</vt:lpstr>
      <vt:lpstr>Metsävähennys</vt:lpstr>
      <vt:lpstr>Hankintatyön laskeminen</vt:lpstr>
      <vt:lpstr>Tilinumerot</vt:lpstr>
      <vt:lpstr>Koodiselitteet</vt:lpstr>
      <vt:lpstr>Erotus</vt:lpstr>
      <vt:lpstr>Ajopäiväkirja!Tulostusalue</vt:lpstr>
      <vt:lpstr>Menot!Tulostusalue</vt:lpstr>
      <vt:lpstr>Tulot!Tulostusalue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Yhdenkertainen kirjanpito</dc:title>
  <dc:creator>Mika Mujunen</dc:creator>
  <cp:keywords>Mika Mujunen</cp:keywords>
  <cp:lastModifiedBy>Mujunen Mika</cp:lastModifiedBy>
  <cp:lastPrinted>2025-04-26T07:18:03Z</cp:lastPrinted>
  <dcterms:created xsi:type="dcterms:W3CDTF">2014-12-12T21:44:39Z</dcterms:created>
  <dcterms:modified xsi:type="dcterms:W3CDTF">2025-05-03T08:00:11Z</dcterms:modified>
</cp:coreProperties>
</file>